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76" i="8" l="1"/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<sst xmlns="http://schemas.openxmlformats.org/spreadsheetml/2006/main" count="167" uniqueCount="131">
  <si>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</si>
  <si>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</si>
  <si>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</si>
  <si>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</si>
  <si>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</si>
  <si>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</si>
  <si>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</si>
  <si>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</si>
  <si>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</si>
  <si>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</si>
  <si>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</si>
  <si>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</si>
  <si>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</si>
  <si>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</si>
  <si>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</si>
  <si>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</si>
  <si>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</si>
  <si>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</si>
  <si>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</si>
  <si>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</si>
  <si>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</si>
  <si>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</si>
  <si>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</si>
  <si>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</si>
  <si>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</si>
  <si>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</si>
  <si>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</si>
  <si>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</si>
  <si>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</si>
  <si>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</si>
  <si>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</si>
  <si>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</si>
  <si>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</si>
  <si>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</si>
  <si>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</si>
  <si>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</si>
  <si>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</si>
  <si>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</si>
  <si>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</si>
  <si>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</si>
  <si>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</si>
  <si>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</si>
  <si>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</si>
  <si>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</si>
  <si>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</si>
  <si>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</si>
  <si>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</si>
  <si>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</si>
  <si>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</si>
  <si>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</si>
  <si>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</si>
  <si>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</si>
  <si>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</si>
  <si>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</si>
  <si>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</si>
  <si>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</si>
  <si>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</si>
  <si>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</si>
  <si>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</si>
  <si>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</si>
  <si>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</si>
  <si>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</si>
  <si>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</si>
  <si>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</si>
  <si>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</si>
  <si>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</si>
  <si>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</si>
  <si>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</si>
  <si>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</si>
  <si>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</si>
  <si>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</si>
  <si>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</si>
  <si>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</si>
  <si>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</si>
  <si>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</si>
  <si>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</si>
  <si>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</si>
  <si>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</si>
  <si>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</si>
  <si>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</si>
  <si>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</si>
  <si>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</si>
  <si>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</si>
  <si>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</si>
  <si>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</si>
  <si>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</si>
  <si>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</si>
  <si>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</si>
  <si>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</si>
  <si>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</si>
  <si>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</si>
  <si>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</si>
  <si>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</si>
  <si>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</si>
  <si>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</si>
  <si>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</si>
  <si>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</si>
  <si>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</si>
  <si>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</si>
  <si>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</si>
  <si>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</si>
  <si>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</si>
  <si>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</si>
  <si>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</si>
  <si>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</si>
  <si>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</si>
  <si>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</si>
  <si>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</si>
  <si>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</si>
  <si>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</si>
  <si>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</si>
  <si>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</si>
  <si>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</si>
  <si>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</si>
  <si>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</si>
  <si>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</si>
  <si>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</si>
  <si>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</si>
  <si>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</si>
  <si>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</si>
  <si>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</si>
  <si>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</si>
  <si>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</si>
  <si>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</si>
  <si>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</si>
  <si>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</si>
  <si>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</si>
  <si>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</si>
  <si>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</si>
  <si>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</si>
  <si>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31-May-2021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</si>
</sst>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6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09" t="s">
        <v>75</v>
      </c>
      <c r="B1" s="86" t="s">
        <v>28</v>
      </c>
      <c r="C1" s="100" t="s">
        <v>130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2"/>
      <c r="BL1" s="2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0"/>
      <c r="B2" s="87"/>
      <c r="C2" s="88" t="s">
        <v>27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  <c r="W2" s="88" t="s">
        <v>25</v>
      </c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90"/>
      <c r="AQ2" s="88" t="s">
        <v>26</v>
      </c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90"/>
      <c r="BK2" s="103" t="s">
        <v>23</v>
      </c>
      <c r="BL2" s="8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0"/>
      <c r="B3" s="87"/>
      <c r="C3" s="94" t="s">
        <v>119</v>
      </c>
      <c r="D3" s="95"/>
      <c r="E3" s="95"/>
      <c r="F3" s="95"/>
      <c r="G3" s="95"/>
      <c r="H3" s="95"/>
      <c r="I3" s="95"/>
      <c r="J3" s="95"/>
      <c r="K3" s="95"/>
      <c r="L3" s="96"/>
      <c r="M3" s="94" t="s">
        <v>120</v>
      </c>
      <c r="N3" s="95"/>
      <c r="O3" s="95"/>
      <c r="P3" s="95"/>
      <c r="Q3" s="95"/>
      <c r="R3" s="95"/>
      <c r="S3" s="95"/>
      <c r="T3" s="95"/>
      <c r="U3" s="95"/>
      <c r="V3" s="96"/>
      <c r="W3" s="94" t="s">
        <v>119</v>
      </c>
      <c r="X3" s="95"/>
      <c r="Y3" s="95"/>
      <c r="Z3" s="95"/>
      <c r="AA3" s="95"/>
      <c r="AB3" s="95"/>
      <c r="AC3" s="95"/>
      <c r="AD3" s="95"/>
      <c r="AE3" s="95"/>
      <c r="AF3" s="96"/>
      <c r="AG3" s="94" t="s">
        <v>120</v>
      </c>
      <c r="AH3" s="95"/>
      <c r="AI3" s="95"/>
      <c r="AJ3" s="95"/>
      <c r="AK3" s="95"/>
      <c r="AL3" s="95"/>
      <c r="AM3" s="95"/>
      <c r="AN3" s="95"/>
      <c r="AO3" s="95"/>
      <c r="AP3" s="96"/>
      <c r="AQ3" s="94" t="s">
        <v>119</v>
      </c>
      <c r="AR3" s="95"/>
      <c r="AS3" s="95"/>
      <c r="AT3" s="95"/>
      <c r="AU3" s="95"/>
      <c r="AV3" s="95"/>
      <c r="AW3" s="95"/>
      <c r="AX3" s="95"/>
      <c r="AY3" s="95"/>
      <c r="AZ3" s="96"/>
      <c r="BA3" s="94" t="s">
        <v>120</v>
      </c>
      <c r="BB3" s="95"/>
      <c r="BC3" s="95"/>
      <c r="BD3" s="95"/>
      <c r="BE3" s="95"/>
      <c r="BF3" s="95"/>
      <c r="BG3" s="95"/>
      <c r="BH3" s="95"/>
      <c r="BI3" s="95"/>
      <c r="BJ3" s="96"/>
      <c r="BK3" s="104"/>
      <c r="BL3" s="10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0"/>
      <c r="B4" s="87"/>
      <c r="C4" s="91" t="s">
        <v>34</v>
      </c>
      <c r="D4" s="92"/>
      <c r="E4" s="92"/>
      <c r="F4" s="92"/>
      <c r="G4" s="93"/>
      <c r="H4" s="91" t="s">
        <v>35</v>
      </c>
      <c r="I4" s="92"/>
      <c r="J4" s="92"/>
      <c r="K4" s="92"/>
      <c r="L4" s="93"/>
      <c r="M4" s="91" t="s">
        <v>34</v>
      </c>
      <c r="N4" s="92"/>
      <c r="O4" s="92"/>
      <c r="P4" s="92"/>
      <c r="Q4" s="93"/>
      <c r="R4" s="91" t="s">
        <v>35</v>
      </c>
      <c r="S4" s="92"/>
      <c r="T4" s="92"/>
      <c r="U4" s="92"/>
      <c r="V4" s="93"/>
      <c r="W4" s="91" t="s">
        <v>34</v>
      </c>
      <c r="X4" s="92"/>
      <c r="Y4" s="92"/>
      <c r="Z4" s="92"/>
      <c r="AA4" s="93"/>
      <c r="AB4" s="91" t="s">
        <v>35</v>
      </c>
      <c r="AC4" s="92"/>
      <c r="AD4" s="92"/>
      <c r="AE4" s="92"/>
      <c r="AF4" s="93"/>
      <c r="AG4" s="91" t="s">
        <v>34</v>
      </c>
      <c r="AH4" s="92"/>
      <c r="AI4" s="92"/>
      <c r="AJ4" s="92"/>
      <c r="AK4" s="93"/>
      <c r="AL4" s="91" t="s">
        <v>35</v>
      </c>
      <c r="AM4" s="92"/>
      <c r="AN4" s="92"/>
      <c r="AO4" s="92"/>
      <c r="AP4" s="93"/>
      <c r="AQ4" s="91" t="s">
        <v>34</v>
      </c>
      <c r="AR4" s="92"/>
      <c r="AS4" s="92"/>
      <c r="AT4" s="92"/>
      <c r="AU4" s="93"/>
      <c r="AV4" s="91" t="s">
        <v>35</v>
      </c>
      <c r="AW4" s="92"/>
      <c r="AX4" s="92"/>
      <c r="AY4" s="92"/>
      <c r="AZ4" s="93"/>
      <c r="BA4" s="91" t="s">
        <v>34</v>
      </c>
      <c r="BB4" s="92"/>
      <c r="BC4" s="92"/>
      <c r="BD4" s="92"/>
      <c r="BE4" s="93"/>
      <c r="BF4" s="91" t="s">
        <v>35</v>
      </c>
      <c r="BG4" s="92"/>
      <c r="BH4" s="92"/>
      <c r="BI4" s="92"/>
      <c r="BJ4" s="93"/>
      <c r="BK4" s="104"/>
      <c r="BL4" s="10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10"/>
      <c r="B5" s="87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5"/>
      <c r="BL5" s="5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7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9"/>
    </row>
    <row r="7" spans="1:99" x14ac:dyDescent="0.2">
      <c r="A7" s="15" t="s">
        <v>76</v>
      </c>
      <c r="B7" s="18" t="s">
        <v>12</v>
      </c>
      <c r="C7" s="97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9"/>
    </row>
    <row r="8" spans="1:99" x14ac:dyDescent="0.2">
      <c r="A8" s="15"/>
      <c r="B8" s="28" t="s">
        <v>101</v>
      </c>
      <c r="C8" s="34">
        <v>0</v>
      </c>
      <c r="D8" s="34">
        <v>185.23429342496757</v>
      </c>
      <c r="E8" s="34">
        <v>0</v>
      </c>
      <c r="F8" s="34">
        <v>0</v>
      </c>
      <c r="G8" s="34">
        <v>0</v>
      </c>
      <c r="H8" s="34">
        <v>6.9633472320112899</v>
      </c>
      <c r="I8" s="34">
        <v>229.74743316038442</v>
      </c>
      <c r="J8" s="34">
        <v>41.172925204096103</v>
      </c>
      <c r="K8" s="34">
        <v>0</v>
      </c>
      <c r="L8" s="34">
        <v>71.670644101148696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4.507331371398104</v>
      </c>
      <c r="S8" s="34">
        <v>24.543742625709001</v>
      </c>
      <c r="T8" s="34">
        <v>168.43779154201502</v>
      </c>
      <c r="U8" s="34">
        <v>0</v>
      </c>
      <c r="V8" s="34">
        <v>6.4074051792525006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2.941162721566001</v>
      </c>
      <c r="AC8" s="34">
        <v>77.185791317349768</v>
      </c>
      <c r="AD8" s="34">
        <v>20.455518807934901</v>
      </c>
      <c r="AE8" s="34">
        <v>0</v>
      </c>
      <c r="AF8" s="34">
        <v>51.340436879080691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2.608582488143302</v>
      </c>
      <c r="AM8" s="34">
        <v>38.804478637481985</v>
      </c>
      <c r="AN8" s="34">
        <v>96.633219390353091</v>
      </c>
      <c r="AO8" s="34">
        <v>0</v>
      </c>
      <c r="AP8" s="34">
        <v>24.769544454085089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9.1923241078009745</v>
      </c>
      <c r="AW8" s="34">
        <v>15.946801243320097</v>
      </c>
      <c r="AX8" s="34">
        <v>4.6446193378062999</v>
      </c>
      <c r="AY8" s="34">
        <v>0</v>
      </c>
      <c r="AZ8" s="34">
        <v>29.953600614763705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2.5016419188846015</v>
      </c>
      <c r="BG8" s="34">
        <v>0.35989418470919998</v>
      </c>
      <c r="BH8" s="34">
        <v>2.6844686002901996</v>
      </c>
      <c r="BI8" s="34">
        <v>0</v>
      </c>
      <c r="BJ8" s="34">
        <v>3.4385666323514013</v>
      </c>
      <c r="BK8" s="35">
        <f>SUM(C8:BJ8)</f>
        <v>1122.145565176904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185.23429342496757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6.9633472320112899</v>
      </c>
      <c r="I9" s="61">
        <f t="shared" si="0"/>
        <v>229.74743316038442</v>
      </c>
      <c r="J9" s="61">
        <f t="shared" si="0"/>
        <v>41.172925204096103</v>
      </c>
      <c r="K9" s="61">
        <f t="shared" si="0"/>
        <v>0</v>
      </c>
      <c r="L9" s="61">
        <f t="shared" si="0"/>
        <v>71.670644101148696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4.507331371398104</v>
      </c>
      <c r="S9" s="61">
        <f t="shared" si="0"/>
        <v>24.543742625709001</v>
      </c>
      <c r="T9" s="61">
        <f t="shared" si="0"/>
        <v>168.43779154201502</v>
      </c>
      <c r="U9" s="61">
        <f t="shared" si="0"/>
        <v>0</v>
      </c>
      <c r="V9" s="61">
        <f t="shared" si="0"/>
        <v>6.4074051792525006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2.941162721566001</v>
      </c>
      <c r="AC9" s="61">
        <f t="shared" si="0"/>
        <v>77.185791317349768</v>
      </c>
      <c r="AD9" s="61">
        <f t="shared" si="0"/>
        <v>20.455518807934901</v>
      </c>
      <c r="AE9" s="61">
        <f t="shared" si="0"/>
        <v>0</v>
      </c>
      <c r="AF9" s="61">
        <f t="shared" si="0"/>
        <v>51.340436879080691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2.608582488143302</v>
      </c>
      <c r="AM9" s="61">
        <f t="shared" si="0"/>
        <v>38.804478637481985</v>
      </c>
      <c r="AN9" s="61">
        <f t="shared" si="0"/>
        <v>96.633219390353091</v>
      </c>
      <c r="AO9" s="61">
        <f t="shared" si="0"/>
        <v>0</v>
      </c>
      <c r="AP9" s="61">
        <f t="shared" si="0"/>
        <v>24.769544454085089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9.1923241078009745</v>
      </c>
      <c r="AW9" s="61">
        <f>(SUM(AW8))</f>
        <v>15.946801243320097</v>
      </c>
      <c r="AX9" s="61">
        <f t="shared" si="0"/>
        <v>4.6446193378062999</v>
      </c>
      <c r="AY9" s="61">
        <f t="shared" si="0"/>
        <v>0</v>
      </c>
      <c r="AZ9" s="61">
        <f t="shared" si="0"/>
        <v>29.953600614763705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2.5016419188846015</v>
      </c>
      <c r="BG9" s="61">
        <f t="shared" si="0"/>
        <v>0.35989418470919998</v>
      </c>
      <c r="BH9" s="61">
        <f t="shared" si="0"/>
        <v>2.6844686002901996</v>
      </c>
      <c r="BI9" s="61">
        <f t="shared" si="0"/>
        <v>0</v>
      </c>
      <c r="BJ9" s="61">
        <f t="shared" si="0"/>
        <v>3.4385666323514013</v>
      </c>
      <c r="BK9" s="62">
        <f>SUM(BK8)</f>
        <v>1122.145565176904</v>
      </c>
    </row>
    <row r="10" spans="1:99" x14ac:dyDescent="0.2">
      <c r="A10" s="15" t="s">
        <v>77</v>
      </c>
      <c r="B10" s="19" t="s">
        <v>3</v>
      </c>
      <c r="C10" s="97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9"/>
    </row>
    <row r="11" spans="1:99" x14ac:dyDescent="0.2">
      <c r="A11" s="15"/>
      <c r="B11" s="28" t="s">
        <v>102</v>
      </c>
      <c r="C11" s="34">
        <v>0</v>
      </c>
      <c r="D11" s="34">
        <v>3.7784454037740005</v>
      </c>
      <c r="E11" s="34">
        <v>0</v>
      </c>
      <c r="F11" s="34">
        <v>0</v>
      </c>
      <c r="G11" s="34">
        <v>0</v>
      </c>
      <c r="H11" s="34">
        <v>0.1991932213208</v>
      </c>
      <c r="I11" s="34">
        <v>5.8300636419200004E-2</v>
      </c>
      <c r="J11" s="34">
        <v>0</v>
      </c>
      <c r="K11" s="34">
        <v>0</v>
      </c>
      <c r="L11" s="34">
        <v>4.910732505645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0.170131476547</v>
      </c>
      <c r="S11" s="34">
        <v>1.7176480346512688E-2</v>
      </c>
      <c r="T11" s="34">
        <v>0</v>
      </c>
      <c r="U11" s="34">
        <v>0</v>
      </c>
      <c r="V11" s="34">
        <v>0.25043443503220003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0.76600441892939941</v>
      </c>
      <c r="AC11" s="34">
        <v>0.16164029435470001</v>
      </c>
      <c r="AD11" s="34">
        <v>0</v>
      </c>
      <c r="AE11" s="34">
        <v>0</v>
      </c>
      <c r="AF11" s="34">
        <v>1.6509438696118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0.67975686344469977</v>
      </c>
      <c r="AM11" s="34">
        <v>8.7238998677399995E-2</v>
      </c>
      <c r="AN11" s="34">
        <v>0</v>
      </c>
      <c r="AO11" s="34">
        <v>0</v>
      </c>
      <c r="AP11" s="34">
        <v>0.79441869170909984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0.3641534149004001</v>
      </c>
      <c r="AW11" s="34">
        <v>0.28063054245149999</v>
      </c>
      <c r="AX11" s="34">
        <v>0</v>
      </c>
      <c r="AY11" s="34">
        <v>0</v>
      </c>
      <c r="AZ11" s="34">
        <v>0.89625133454770001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0.15661556938569998</v>
      </c>
      <c r="BG11" s="34">
        <v>8.6173011612000004E-3</v>
      </c>
      <c r="BH11" s="34">
        <v>0</v>
      </c>
      <c r="BI11" s="34">
        <v>0</v>
      </c>
      <c r="BJ11" s="34">
        <v>0.13312516203200001</v>
      </c>
      <c r="BK11" s="35">
        <f>SUM(C11:BJ11)</f>
        <v>15.363810620290311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3.7784454037740005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0.1991932213208</v>
      </c>
      <c r="I12" s="61">
        <f t="shared" si="1"/>
        <v>5.8300636419200004E-2</v>
      </c>
      <c r="J12" s="61">
        <f t="shared" si="1"/>
        <v>0</v>
      </c>
      <c r="K12" s="61">
        <f t="shared" si="1"/>
        <v>0</v>
      </c>
      <c r="L12" s="61">
        <f t="shared" si="1"/>
        <v>4.910732505645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0.170131476547</v>
      </c>
      <c r="S12" s="61">
        <f t="shared" si="1"/>
        <v>1.7176480346512688E-2</v>
      </c>
      <c r="T12" s="61">
        <f t="shared" si="1"/>
        <v>0</v>
      </c>
      <c r="U12" s="61">
        <f t="shared" si="1"/>
        <v>0</v>
      </c>
      <c r="V12" s="61">
        <f t="shared" si="1"/>
        <v>0.25043443503220003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0.76600441892939941</v>
      </c>
      <c r="AC12" s="61">
        <f t="shared" si="1"/>
        <v>0.16164029435470001</v>
      </c>
      <c r="AD12" s="61">
        <f t="shared" si="1"/>
        <v>0</v>
      </c>
      <c r="AE12" s="61">
        <f t="shared" si="1"/>
        <v>0</v>
      </c>
      <c r="AF12" s="61">
        <f t="shared" si="1"/>
        <v>1.6509438696118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0.67975686344469977</v>
      </c>
      <c r="AM12" s="61">
        <f t="shared" si="1"/>
        <v>8.7238998677399995E-2</v>
      </c>
      <c r="AN12" s="61">
        <f t="shared" si="1"/>
        <v>0</v>
      </c>
      <c r="AO12" s="61">
        <f t="shared" si="1"/>
        <v>0</v>
      </c>
      <c r="AP12" s="61">
        <f t="shared" si="1"/>
        <v>0.79441869170909984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0.3641534149004001</v>
      </c>
      <c r="AW12" s="61">
        <f>(SUM(AW11))</f>
        <v>0.28063054245149999</v>
      </c>
      <c r="AX12" s="61">
        <f t="shared" si="1"/>
        <v>0</v>
      </c>
      <c r="AY12" s="61">
        <f t="shared" si="1"/>
        <v>0</v>
      </c>
      <c r="AZ12" s="61">
        <f t="shared" si="1"/>
        <v>0.89625133454770001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0.15661556938569998</v>
      </c>
      <c r="BG12" s="61">
        <f t="shared" si="1"/>
        <v>8.6173011612000004E-3</v>
      </c>
      <c r="BH12" s="61">
        <f t="shared" si="1"/>
        <v>0</v>
      </c>
      <c r="BI12" s="61">
        <f t="shared" si="1"/>
        <v>0</v>
      </c>
      <c r="BJ12" s="61">
        <f t="shared" si="1"/>
        <v>0.13312516203200001</v>
      </c>
      <c r="BK12" s="64">
        <f>SUM(BK11)</f>
        <v>15.363810620290311</v>
      </c>
    </row>
    <row r="13" spans="1:99" x14ac:dyDescent="0.2">
      <c r="A13" s="15" t="s">
        <v>78</v>
      </c>
      <c r="B13" s="19" t="s">
        <v>10</v>
      </c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9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7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9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7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9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7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9"/>
    </row>
    <row r="23" spans="1:65" x14ac:dyDescent="0.2">
      <c r="A23" s="15"/>
      <c r="B23" s="28" t="s">
        <v>103</v>
      </c>
      <c r="C23" s="34">
        <v>0</v>
      </c>
      <c r="D23" s="34">
        <v>3.7597711998385996</v>
      </c>
      <c r="E23" s="34">
        <v>0</v>
      </c>
      <c r="F23" s="34">
        <v>0</v>
      </c>
      <c r="G23" s="34">
        <v>0</v>
      </c>
      <c r="H23" s="34">
        <v>0.30646131273960003</v>
      </c>
      <c r="I23" s="34">
        <v>0</v>
      </c>
      <c r="J23" s="34">
        <v>0</v>
      </c>
      <c r="K23" s="34">
        <v>0</v>
      </c>
      <c r="L23" s="34">
        <v>7.0574274763262265E-2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0.36222378522249998</v>
      </c>
      <c r="S23" s="34">
        <v>3.0243995161000001E-3</v>
      </c>
      <c r="T23" s="34">
        <v>0</v>
      </c>
      <c r="U23" s="34">
        <v>0</v>
      </c>
      <c r="V23" s="34">
        <v>0.14577839380640001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2.1005146792099962</v>
      </c>
      <c r="AC23" s="34">
        <v>1.3320434392256999</v>
      </c>
      <c r="AD23" s="34">
        <v>0</v>
      </c>
      <c r="AE23" s="34">
        <v>0</v>
      </c>
      <c r="AF23" s="34">
        <v>2.5773750141599998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1.3570907482766992</v>
      </c>
      <c r="AM23" s="34">
        <v>0.20376096964509999</v>
      </c>
      <c r="AN23" s="34">
        <v>8.7157370967700001E-2</v>
      </c>
      <c r="AO23" s="34">
        <v>0</v>
      </c>
      <c r="AP23" s="34">
        <v>1.2012275390635001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1.8047003976342992</v>
      </c>
      <c r="AW23" s="34">
        <v>0.84196826329010011</v>
      </c>
      <c r="AX23" s="34">
        <v>0.83976720645160008</v>
      </c>
      <c r="AY23" s="34">
        <v>0</v>
      </c>
      <c r="AZ23" s="34">
        <v>1.4787616348055002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0.34347104902859993</v>
      </c>
      <c r="BG23" s="34">
        <v>0.28810924461280002</v>
      </c>
      <c r="BH23" s="34">
        <v>0</v>
      </c>
      <c r="BI23" s="34">
        <v>0</v>
      </c>
      <c r="BJ23" s="34">
        <v>3.4011666548299999E-2</v>
      </c>
      <c r="BK23" s="35">
        <f>SUM(C23:BJ23)</f>
        <v>19.137792588806359</v>
      </c>
    </row>
    <row r="24" spans="1:65" x14ac:dyDescent="0.2">
      <c r="A24" s="15"/>
      <c r="B24" s="28" t="s">
        <v>114</v>
      </c>
      <c r="C24" s="34">
        <v>0</v>
      </c>
      <c r="D24" s="34">
        <v>0.64954208383870005</v>
      </c>
      <c r="E24" s="34">
        <v>0</v>
      </c>
      <c r="F24" s="34">
        <v>0</v>
      </c>
      <c r="G24" s="34">
        <v>0</v>
      </c>
      <c r="H24" s="34">
        <v>0.13416449486969997</v>
      </c>
      <c r="I24" s="34">
        <v>9.69624966128E-2</v>
      </c>
      <c r="J24" s="34">
        <v>0.84528277838700006</v>
      </c>
      <c r="K24" s="34">
        <v>0</v>
      </c>
      <c r="L24" s="34">
        <v>4.5325838669672001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9.9949963805200007E-2</v>
      </c>
      <c r="S24" s="34">
        <v>7.9083556129000004E-3</v>
      </c>
      <c r="T24" s="34">
        <v>0</v>
      </c>
      <c r="U24" s="34">
        <v>0</v>
      </c>
      <c r="V24" s="34">
        <v>0.11352071722836059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1.2008429242193006</v>
      </c>
      <c r="AC24" s="34">
        <v>0.6795309708385</v>
      </c>
      <c r="AD24" s="34">
        <v>0</v>
      </c>
      <c r="AE24" s="34">
        <v>0</v>
      </c>
      <c r="AF24" s="34">
        <v>2.4354867589660008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1.4708266862476003</v>
      </c>
      <c r="AM24" s="34">
        <v>6.2026038749029002</v>
      </c>
      <c r="AN24" s="34">
        <v>7.2992244894838008</v>
      </c>
      <c r="AO24" s="34">
        <v>0</v>
      </c>
      <c r="AP24" s="34">
        <v>1.8249468090952001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0.96101473605780019</v>
      </c>
      <c r="AW24" s="34">
        <v>4.8697056231610008</v>
      </c>
      <c r="AX24" s="34">
        <v>0</v>
      </c>
      <c r="AY24" s="34">
        <v>0</v>
      </c>
      <c r="AZ24" s="34">
        <v>2.9502933805796001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0.17215894415909999</v>
      </c>
      <c r="BG24" s="34">
        <v>3.8624486225800003E-2</v>
      </c>
      <c r="BH24" s="34">
        <v>1.2896615125161</v>
      </c>
      <c r="BI24" s="34">
        <v>0</v>
      </c>
      <c r="BJ24" s="34">
        <v>0.40462182554800002</v>
      </c>
      <c r="BK24" s="35">
        <f>SUM(C24:BJ24)</f>
        <v>38.279457779322563</v>
      </c>
    </row>
    <row r="25" spans="1:65" x14ac:dyDescent="0.2">
      <c r="A25" s="15"/>
      <c r="B25" s="28" t="s">
        <v>104</v>
      </c>
      <c r="C25" s="34">
        <v>0</v>
      </c>
      <c r="D25" s="34">
        <v>3.4986514229544414</v>
      </c>
      <c r="E25" s="34">
        <v>0</v>
      </c>
      <c r="F25" s="34">
        <v>0</v>
      </c>
      <c r="G25" s="34">
        <v>0</v>
      </c>
      <c r="H25" s="34">
        <v>0.2466319900944999</v>
      </c>
      <c r="I25" s="34">
        <v>5.9599280322000002E-3</v>
      </c>
      <c r="J25" s="34">
        <v>0</v>
      </c>
      <c r="K25" s="34">
        <v>0</v>
      </c>
      <c r="L25" s="34">
        <v>1.7843898022251998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0.23779460812700001</v>
      </c>
      <c r="S25" s="34">
        <v>0</v>
      </c>
      <c r="T25" s="34">
        <v>0</v>
      </c>
      <c r="U25" s="34">
        <v>0</v>
      </c>
      <c r="V25" s="34">
        <v>0.16676010845149999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0.35108569109490001</v>
      </c>
      <c r="AC25" s="34">
        <v>3.590800322E-4</v>
      </c>
      <c r="AD25" s="34">
        <v>0</v>
      </c>
      <c r="AE25" s="34">
        <v>0</v>
      </c>
      <c r="AF25" s="34">
        <v>4.7592248305470006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0.38988310964339989</v>
      </c>
      <c r="AM25" s="34">
        <v>8.78942721934E-2</v>
      </c>
      <c r="AN25" s="34">
        <v>0</v>
      </c>
      <c r="AO25" s="34">
        <v>0</v>
      </c>
      <c r="AP25" s="34">
        <v>1.2225341507084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1.1949271589958004</v>
      </c>
      <c r="AW25" s="34">
        <v>7.0692249535482006</v>
      </c>
      <c r="AX25" s="34">
        <v>0</v>
      </c>
      <c r="AY25" s="34">
        <v>0</v>
      </c>
      <c r="AZ25" s="34">
        <v>2.8180245635795003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0.26815604238559998</v>
      </c>
      <c r="BG25" s="34">
        <v>0.67049742261279999</v>
      </c>
      <c r="BH25" s="34">
        <v>0</v>
      </c>
      <c r="BI25" s="34">
        <v>0</v>
      </c>
      <c r="BJ25" s="34">
        <v>0.26321748819330004</v>
      </c>
      <c r="BK25" s="35">
        <f>SUM(C25:BJ25)</f>
        <v>25.035216623419338</v>
      </c>
    </row>
    <row r="26" spans="1:65" x14ac:dyDescent="0.2">
      <c r="A26" s="15"/>
      <c r="B26" s="28" t="s">
        <v>105</v>
      </c>
      <c r="C26" s="34">
        <v>0</v>
      </c>
      <c r="D26" s="34">
        <v>87.783749238645001</v>
      </c>
      <c r="E26" s="34">
        <v>0</v>
      </c>
      <c r="F26" s="34">
        <v>0</v>
      </c>
      <c r="G26" s="34">
        <v>0</v>
      </c>
      <c r="H26" s="34">
        <v>1.0343013430549002</v>
      </c>
      <c r="I26" s="34">
        <v>10.4019236487736</v>
      </c>
      <c r="J26" s="34">
        <v>37.570838444548002</v>
      </c>
      <c r="K26" s="34">
        <v>0</v>
      </c>
      <c r="L26" s="34">
        <v>18.9376107770929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1.4711380706659993</v>
      </c>
      <c r="S26" s="34">
        <v>0.57515240493529995</v>
      </c>
      <c r="T26" s="34">
        <v>61.60436358715161</v>
      </c>
      <c r="U26" s="34">
        <v>0</v>
      </c>
      <c r="V26" s="34">
        <v>2.4514878259986004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2.7857190685375013</v>
      </c>
      <c r="AC26" s="34">
        <v>22.674443209997996</v>
      </c>
      <c r="AD26" s="34">
        <v>12.181794748257801</v>
      </c>
      <c r="AE26" s="34">
        <v>0</v>
      </c>
      <c r="AF26" s="34">
        <v>56.722011233085432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3.4312024448232004</v>
      </c>
      <c r="AM26" s="34">
        <v>4.5342403557088016</v>
      </c>
      <c r="AN26" s="34">
        <v>37.6597306550957</v>
      </c>
      <c r="AO26" s="34">
        <v>0</v>
      </c>
      <c r="AP26" s="34">
        <v>24.474170509084409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3.5629267909159994</v>
      </c>
      <c r="AW26" s="34">
        <v>25.927281782965697</v>
      </c>
      <c r="AX26" s="34">
        <v>2.0076246676128999</v>
      </c>
      <c r="AY26" s="34">
        <v>0</v>
      </c>
      <c r="AZ26" s="34">
        <v>24.288022396831508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1.1802015050558001</v>
      </c>
      <c r="BG26" s="34">
        <v>0.56253525235419999</v>
      </c>
      <c r="BH26" s="34">
        <v>12.622528598419199</v>
      </c>
      <c r="BI26" s="34">
        <v>0</v>
      </c>
      <c r="BJ26" s="34">
        <v>3.0493738050299997</v>
      </c>
      <c r="BK26" s="35">
        <f>SUM(C26:BJ26)</f>
        <v>459.49437236464206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95.691713945276746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1.7215591407587001</v>
      </c>
      <c r="I27" s="61">
        <f t="shared" si="7"/>
        <v>10.5048460734186</v>
      </c>
      <c r="J27" s="61">
        <f t="shared" si="7"/>
        <v>38.416121222935004</v>
      </c>
      <c r="K27" s="61">
        <f t="shared" si="7"/>
        <v>0</v>
      </c>
      <c r="L27" s="61">
        <f t="shared" si="7"/>
        <v>25.325158721048563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2.1711064278206993</v>
      </c>
      <c r="S27" s="61">
        <f t="shared" si="7"/>
        <v>0.5860851600643</v>
      </c>
      <c r="T27" s="61">
        <f t="shared" si="7"/>
        <v>61.60436358715161</v>
      </c>
      <c r="U27" s="61">
        <f t="shared" si="7"/>
        <v>0</v>
      </c>
      <c r="V27" s="61">
        <f t="shared" si="7"/>
        <v>2.8775470454848611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6.4381623630616982</v>
      </c>
      <c r="AC27" s="61">
        <f t="shared" si="7"/>
        <v>24.686376700094396</v>
      </c>
      <c r="AD27" s="61">
        <f t="shared" si="7"/>
        <v>12.181794748257801</v>
      </c>
      <c r="AE27" s="61">
        <f t="shared" si="7"/>
        <v>0</v>
      </c>
      <c r="AF27" s="61">
        <f t="shared" si="7"/>
        <v>66.494097836758428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6.6490029889908993</v>
      </c>
      <c r="AM27" s="61">
        <f t="shared" si="7"/>
        <v>11.028499472450202</v>
      </c>
      <c r="AN27" s="61">
        <f t="shared" si="7"/>
        <v>45.0461125155472</v>
      </c>
      <c r="AO27" s="61">
        <f t="shared" si="7"/>
        <v>0</v>
      </c>
      <c r="AP27" s="61">
        <f t="shared" si="7"/>
        <v>28.722879007951509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7.5235690836038991</v>
      </c>
      <c r="AW27" s="61">
        <f t="shared" si="7"/>
        <v>38.708180622965003</v>
      </c>
      <c r="AX27" s="61">
        <f t="shared" si="7"/>
        <v>2.8473918740644999</v>
      </c>
      <c r="AY27" s="61">
        <f t="shared" si="7"/>
        <v>0</v>
      </c>
      <c r="AZ27" s="61">
        <f t="shared" si="7"/>
        <v>31.53510197579611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1.9639875406291001</v>
      </c>
      <c r="BG27" s="61">
        <f t="shared" si="7"/>
        <v>1.5597664058056</v>
      </c>
      <c r="BH27" s="61">
        <f t="shared" si="7"/>
        <v>13.912190110935299</v>
      </c>
      <c r="BI27" s="61">
        <f t="shared" si="7"/>
        <v>0</v>
      </c>
      <c r="BJ27" s="61">
        <f t="shared" si="7"/>
        <v>3.7512247853195997</v>
      </c>
      <c r="BK27" s="32">
        <f>SUM(BK23:BK26)</f>
        <v>541.94683935619037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284.70445277401836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8.8840995940907899</v>
      </c>
      <c r="I28" s="61">
        <f t="shared" si="8"/>
        <v>240.31057987022223</v>
      </c>
      <c r="J28" s="61">
        <f t="shared" si="8"/>
        <v>79.589046427031107</v>
      </c>
      <c r="K28" s="61">
        <f t="shared" si="8"/>
        <v>0</v>
      </c>
      <c r="L28" s="61">
        <f t="shared" si="8"/>
        <v>101.90653532784226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6.8485692757658025</v>
      </c>
      <c r="S28" s="61">
        <f t="shared" si="8"/>
        <v>25.147004266119815</v>
      </c>
      <c r="T28" s="61">
        <f t="shared" si="8"/>
        <v>230.04215512916664</v>
      </c>
      <c r="U28" s="61">
        <f t="shared" si="8"/>
        <v>0</v>
      </c>
      <c r="V28" s="61">
        <f t="shared" si="8"/>
        <v>9.5353866597695607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10.145329503557099</v>
      </c>
      <c r="AC28" s="61">
        <f t="shared" si="8"/>
        <v>102.03380831179886</v>
      </c>
      <c r="AD28" s="61">
        <f t="shared" si="8"/>
        <v>32.637313556192701</v>
      </c>
      <c r="AE28" s="61">
        <f t="shared" si="8"/>
        <v>0</v>
      </c>
      <c r="AF28" s="61">
        <f t="shared" si="8"/>
        <v>119.48547858545092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9.9373423405789012</v>
      </c>
      <c r="AM28" s="61">
        <f t="shared" si="9"/>
        <v>49.920217108609584</v>
      </c>
      <c r="AN28" s="61">
        <f t="shared" si="9"/>
        <v>141.67933190590028</v>
      </c>
      <c r="AO28" s="61">
        <f t="shared" si="9"/>
        <v>0</v>
      </c>
      <c r="AP28" s="61">
        <f t="shared" si="9"/>
        <v>54.286842153745695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17.080046606305274</v>
      </c>
      <c r="AW28" s="61">
        <f t="shared" si="9"/>
        <v>54.935612408736603</v>
      </c>
      <c r="AX28" s="61">
        <f t="shared" si="9"/>
        <v>7.4920112118707998</v>
      </c>
      <c r="AY28" s="61">
        <f t="shared" si="9"/>
        <v>0</v>
      </c>
      <c r="AZ28" s="61">
        <f t="shared" si="9"/>
        <v>62.38495392510751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4.6222450288994015</v>
      </c>
      <c r="BG28" s="61">
        <f t="shared" si="9"/>
        <v>1.9282778916759999</v>
      </c>
      <c r="BH28" s="61">
        <f t="shared" si="9"/>
        <v>16.596658711225498</v>
      </c>
      <c r="BI28" s="61">
        <f t="shared" si="9"/>
        <v>0</v>
      </c>
      <c r="BJ28" s="61">
        <f t="shared" si="9"/>
        <v>7.3229165797030014</v>
      </c>
      <c r="BK28" s="32">
        <f t="shared" si="9"/>
        <v>1679.4562151533846</v>
      </c>
    </row>
    <row r="29" spans="1:65" ht="3.75" customHeight="1" x14ac:dyDescent="0.2">
      <c r="A29" s="15"/>
      <c r="B29" s="22"/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9"/>
    </row>
    <row r="30" spans="1:65" x14ac:dyDescent="0.2">
      <c r="A30" s="15" t="s">
        <v>1</v>
      </c>
      <c r="B30" s="18" t="s">
        <v>7</v>
      </c>
      <c r="C30" s="97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9"/>
    </row>
    <row r="31" spans="1:65" s="4" customFormat="1" x14ac:dyDescent="0.2">
      <c r="A31" s="15" t="s">
        <v>76</v>
      </c>
      <c r="B31" s="19" t="s">
        <v>2</v>
      </c>
      <c r="C31" s="106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8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0.90845863316120001</v>
      </c>
      <c r="E32" s="34">
        <v>0</v>
      </c>
      <c r="F32" s="34">
        <v>0</v>
      </c>
      <c r="G32" s="34">
        <v>0</v>
      </c>
      <c r="H32" s="34">
        <v>16.064799495168785</v>
      </c>
      <c r="I32" s="34">
        <v>0.56320966661090011</v>
      </c>
      <c r="J32" s="34">
        <v>0</v>
      </c>
      <c r="K32" s="34">
        <v>0</v>
      </c>
      <c r="L32" s="34">
        <v>2.3612473234811007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11.762024750037295</v>
      </c>
      <c r="S32" s="34">
        <v>0.68903278154689984</v>
      </c>
      <c r="T32" s="34">
        <v>0</v>
      </c>
      <c r="U32" s="34">
        <v>0</v>
      </c>
      <c r="V32" s="34">
        <v>0.67213617996629982</v>
      </c>
      <c r="W32" s="34">
        <v>0</v>
      </c>
      <c r="X32" s="34">
        <v>3.2256450999999998E-6</v>
      </c>
      <c r="Y32" s="34">
        <v>0</v>
      </c>
      <c r="Z32" s="34">
        <v>0</v>
      </c>
      <c r="AA32" s="34">
        <v>0</v>
      </c>
      <c r="AB32" s="34">
        <v>73.894006879341802</v>
      </c>
      <c r="AC32" s="34">
        <v>2.8510947701866005</v>
      </c>
      <c r="AD32" s="34">
        <v>0</v>
      </c>
      <c r="AE32" s="34">
        <v>0</v>
      </c>
      <c r="AF32" s="34">
        <v>16.256443863435791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70.683424090348652</v>
      </c>
      <c r="AM32" s="34">
        <v>1.6632988531566995</v>
      </c>
      <c r="AN32" s="34">
        <v>0</v>
      </c>
      <c r="AO32" s="34">
        <v>0</v>
      </c>
      <c r="AP32" s="34">
        <v>8.9135700986013973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197.45043300306943</v>
      </c>
      <c r="AW32" s="34">
        <v>15.64020295797031</v>
      </c>
      <c r="AX32" s="34">
        <v>0</v>
      </c>
      <c r="AY32" s="34">
        <v>0</v>
      </c>
      <c r="AZ32" s="34">
        <v>34.421509011333896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42.499152551791589</v>
      </c>
      <c r="BG32" s="34">
        <v>1.777449336575099</v>
      </c>
      <c r="BH32" s="34">
        <v>0</v>
      </c>
      <c r="BI32" s="34">
        <v>0</v>
      </c>
      <c r="BJ32" s="34">
        <v>3.7277493512218003</v>
      </c>
      <c r="BK32" s="41">
        <f>SUM(C32:BJ32)</f>
        <v>502.79924682265073</v>
      </c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0.90845863316120001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16.064799495168785</v>
      </c>
      <c r="I33" s="61">
        <f t="shared" si="10"/>
        <v>0.56320966661090011</v>
      </c>
      <c r="J33" s="61">
        <f t="shared" si="10"/>
        <v>0</v>
      </c>
      <c r="K33" s="61">
        <f t="shared" si="10"/>
        <v>0</v>
      </c>
      <c r="L33" s="61">
        <f t="shared" si="10"/>
        <v>2.3612473234811007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11.762024750037295</v>
      </c>
      <c r="S33" s="61">
        <f t="shared" si="10"/>
        <v>0.68903278154689984</v>
      </c>
      <c r="T33" s="61">
        <f t="shared" si="10"/>
        <v>0</v>
      </c>
      <c r="U33" s="61">
        <f t="shared" si="10"/>
        <v>0</v>
      </c>
      <c r="V33" s="61">
        <f t="shared" si="10"/>
        <v>0.67213617996629982</v>
      </c>
      <c r="W33" s="32">
        <f t="shared" si="10"/>
        <v>0</v>
      </c>
      <c r="X33" s="61">
        <f t="shared" si="10"/>
        <v>3.2256450999999998E-6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73.894006879341802</v>
      </c>
      <c r="AC33" s="61">
        <f t="shared" si="10"/>
        <v>2.8510947701866005</v>
      </c>
      <c r="AD33" s="61">
        <f t="shared" si="10"/>
        <v>0</v>
      </c>
      <c r="AE33" s="61">
        <f t="shared" si="10"/>
        <v>0</v>
      </c>
      <c r="AF33" s="61">
        <f t="shared" si="10"/>
        <v>16.256443863435791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70.683424090348652</v>
      </c>
      <c r="AM33" s="61">
        <f t="shared" si="10"/>
        <v>1.6632988531566995</v>
      </c>
      <c r="AN33" s="61">
        <f t="shared" si="10"/>
        <v>0</v>
      </c>
      <c r="AO33" s="61">
        <f t="shared" si="10"/>
        <v>0</v>
      </c>
      <c r="AP33" s="61">
        <f t="shared" si="10"/>
        <v>8.9135700986013973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197.45043300306943</v>
      </c>
      <c r="AW33" s="61">
        <f t="shared" si="10"/>
        <v>15.64020295797031</v>
      </c>
      <c r="AX33" s="61">
        <f t="shared" si="10"/>
        <v>0</v>
      </c>
      <c r="AY33" s="61">
        <f t="shared" si="10"/>
        <v>0</v>
      </c>
      <c r="AZ33" s="61">
        <f t="shared" si="10"/>
        <v>34.421509011333896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42.499152551791589</v>
      </c>
      <c r="BG33" s="32">
        <f t="shared" si="10"/>
        <v>1.777449336575099</v>
      </c>
      <c r="BH33" s="32">
        <f t="shared" si="10"/>
        <v>0</v>
      </c>
      <c r="BI33" s="32">
        <f t="shared" si="10"/>
        <v>0</v>
      </c>
      <c r="BJ33" s="32">
        <f t="shared" si="10"/>
        <v>3.7277493512218003</v>
      </c>
      <c r="BK33" s="32">
        <f>SUM(BK32)</f>
        <v>502.79924682265073</v>
      </c>
      <c r="BM33" s="85"/>
    </row>
    <row r="34" spans="1:65" x14ac:dyDescent="0.2">
      <c r="A34" s="15" t="s">
        <v>77</v>
      </c>
      <c r="B34" s="19" t="s">
        <v>15</v>
      </c>
      <c r="C34" s="97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</row>
    <row r="35" spans="1:65" x14ac:dyDescent="0.2">
      <c r="A35" s="15"/>
      <c r="B35" s="28" t="s">
        <v>129</v>
      </c>
      <c r="C35" s="34">
        <v>0</v>
      </c>
      <c r="D35" s="34">
        <v>0.96637662358059995</v>
      </c>
      <c r="E35" s="34">
        <v>0</v>
      </c>
      <c r="F35" s="34">
        <v>0</v>
      </c>
      <c r="G35" s="34">
        <v>0</v>
      </c>
      <c r="H35" s="34">
        <v>5.6843442027125022</v>
      </c>
      <c r="I35" s="34">
        <v>0.81399865964480012</v>
      </c>
      <c r="J35" s="34">
        <v>0</v>
      </c>
      <c r="K35" s="34">
        <v>0</v>
      </c>
      <c r="L35" s="34">
        <v>3.6821630222558999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2.5068724504681765</v>
      </c>
      <c r="S35" s="34">
        <v>2.8697376322300003E-2</v>
      </c>
      <c r="T35" s="34">
        <v>0</v>
      </c>
      <c r="U35" s="34">
        <v>0</v>
      </c>
      <c r="V35" s="34">
        <v>0.83219483228909996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40.268237474946936</v>
      </c>
      <c r="AC35" s="34">
        <v>1.3150753205148</v>
      </c>
      <c r="AD35" s="34">
        <v>0</v>
      </c>
      <c r="AE35" s="34">
        <v>0</v>
      </c>
      <c r="AF35" s="34">
        <v>20.715924386175789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40.036810100911822</v>
      </c>
      <c r="AM35" s="34">
        <v>1.1648985346445</v>
      </c>
      <c r="AN35" s="34">
        <v>0</v>
      </c>
      <c r="AO35" s="34">
        <v>0</v>
      </c>
      <c r="AP35" s="34">
        <v>7.7937611597637035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98.091132789510354</v>
      </c>
      <c r="AW35" s="34">
        <v>13.299544885898902</v>
      </c>
      <c r="AX35" s="34">
        <v>0</v>
      </c>
      <c r="AY35" s="34">
        <v>0</v>
      </c>
      <c r="AZ35" s="34">
        <v>60.245625294653813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18.371393246997616</v>
      </c>
      <c r="BG35" s="34">
        <v>1.8201846788058995</v>
      </c>
      <c r="BH35" s="34">
        <v>0</v>
      </c>
      <c r="BI35" s="34">
        <v>0</v>
      </c>
      <c r="BJ35" s="34">
        <v>3.9070155492228</v>
      </c>
      <c r="BK35" s="35">
        <f>SUM(C35:BJ35)</f>
        <v>321.54425058932031</v>
      </c>
      <c r="BL35" s="43"/>
    </row>
    <row r="36" spans="1:65" x14ac:dyDescent="0.2">
      <c r="A36" s="15"/>
      <c r="B36" s="28" t="s">
        <v>125</v>
      </c>
      <c r="C36" s="34">
        <v>0</v>
      </c>
      <c r="D36" s="34">
        <v>0.7479496999677</v>
      </c>
      <c r="E36" s="34">
        <v>0</v>
      </c>
      <c r="F36" s="34">
        <v>0</v>
      </c>
      <c r="G36" s="34">
        <v>0</v>
      </c>
      <c r="H36" s="34">
        <v>0.54684827660409963</v>
      </c>
      <c r="I36" s="34">
        <v>2.4218038385999999E-3</v>
      </c>
      <c r="J36" s="34">
        <v>0</v>
      </c>
      <c r="K36" s="34">
        <v>0</v>
      </c>
      <c r="L36" s="34">
        <v>0.78090292119260007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0.44523251085133403</v>
      </c>
      <c r="S36" s="34">
        <v>7.9640100000000007E-4</v>
      </c>
      <c r="T36" s="34">
        <v>0</v>
      </c>
      <c r="U36" s="34">
        <v>0</v>
      </c>
      <c r="V36" s="34">
        <v>0.37437737541880001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19.620669447271794</v>
      </c>
      <c r="AC36" s="34">
        <v>2.2635611282235999</v>
      </c>
      <c r="AD36" s="34">
        <v>0.14502580645159999</v>
      </c>
      <c r="AE36" s="34">
        <v>0</v>
      </c>
      <c r="AF36" s="34">
        <v>23.264011782308881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21.037476826140676</v>
      </c>
      <c r="AM36" s="34">
        <v>1.4906799591605</v>
      </c>
      <c r="AN36" s="34">
        <v>0</v>
      </c>
      <c r="AO36" s="34">
        <v>0</v>
      </c>
      <c r="AP36" s="34">
        <v>13.791721558118294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1.6621008301139009</v>
      </c>
      <c r="AW36" s="34">
        <v>0.79630101380629992</v>
      </c>
      <c r="AX36" s="34">
        <v>0</v>
      </c>
      <c r="AY36" s="34">
        <v>0</v>
      </c>
      <c r="AZ36" s="34">
        <v>1.9589565411915999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0.87533463895730046</v>
      </c>
      <c r="BG36" s="34">
        <v>4.9018722580599999E-2</v>
      </c>
      <c r="BH36" s="34">
        <v>0</v>
      </c>
      <c r="BI36" s="34">
        <v>0</v>
      </c>
      <c r="BJ36" s="34">
        <v>1.1649652096763001</v>
      </c>
      <c r="BK36" s="35">
        <f>SUM(C36:BJ36)</f>
        <v>91.018352452874481</v>
      </c>
      <c r="BL36" s="43"/>
    </row>
    <row r="37" spans="1:65" x14ac:dyDescent="0.2">
      <c r="A37" s="15"/>
      <c r="B37" s="28" t="s">
        <v>116</v>
      </c>
      <c r="C37" s="34">
        <v>0</v>
      </c>
      <c r="D37" s="34">
        <v>0.66467403632249999</v>
      </c>
      <c r="E37" s="34">
        <v>0</v>
      </c>
      <c r="F37" s="34">
        <v>0</v>
      </c>
      <c r="G37" s="34">
        <v>0</v>
      </c>
      <c r="H37" s="34">
        <v>1.7816806557206026</v>
      </c>
      <c r="I37" s="34">
        <v>1.06454193547E-2</v>
      </c>
      <c r="J37" s="34">
        <v>0</v>
      </c>
      <c r="K37" s="34">
        <v>0</v>
      </c>
      <c r="L37" s="34">
        <v>0.40081282887020009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1.5194654044310911</v>
      </c>
      <c r="S37" s="34">
        <v>1.5961946626773</v>
      </c>
      <c r="T37" s="34">
        <v>0</v>
      </c>
      <c r="U37" s="34">
        <v>0</v>
      </c>
      <c r="V37" s="34">
        <v>0.18097234912890001</v>
      </c>
      <c r="W37" s="34">
        <v>0</v>
      </c>
      <c r="X37" s="34">
        <v>8.0640643999999992E-6</v>
      </c>
      <c r="Y37" s="34">
        <v>0</v>
      </c>
      <c r="Z37" s="34">
        <v>0</v>
      </c>
      <c r="AA37" s="34">
        <v>0</v>
      </c>
      <c r="AB37" s="34">
        <v>30.5006092689943</v>
      </c>
      <c r="AC37" s="34">
        <v>1.7025125549333</v>
      </c>
      <c r="AD37" s="34">
        <v>0</v>
      </c>
      <c r="AE37" s="34">
        <v>0</v>
      </c>
      <c r="AF37" s="34">
        <v>24.028964199301708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37.239098231714571</v>
      </c>
      <c r="AM37" s="34">
        <v>2.1709980092559</v>
      </c>
      <c r="AN37" s="34">
        <v>0.12579354838700002</v>
      </c>
      <c r="AO37" s="34">
        <v>0</v>
      </c>
      <c r="AP37" s="34">
        <v>15.667440536498818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7.7997529251296864</v>
      </c>
      <c r="AW37" s="34">
        <v>0.31226247051540001</v>
      </c>
      <c r="AX37" s="34">
        <v>0</v>
      </c>
      <c r="AY37" s="34">
        <v>0</v>
      </c>
      <c r="AZ37" s="34">
        <v>5.1043137506745007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3.6914163784420007</v>
      </c>
      <c r="BG37" s="34">
        <v>4.8253311289999995E-3</v>
      </c>
      <c r="BH37" s="34">
        <v>0</v>
      </c>
      <c r="BI37" s="34">
        <v>0</v>
      </c>
      <c r="BJ37" s="34">
        <v>1.1611392511597001</v>
      </c>
      <c r="BK37" s="35">
        <f>SUM(C37:BJ37)</f>
        <v>135.66357987670557</v>
      </c>
      <c r="BL37" s="43"/>
    </row>
    <row r="38" spans="1:65" x14ac:dyDescent="0.2">
      <c r="A38" s="15"/>
      <c r="B38" s="28" t="s">
        <v>123</v>
      </c>
      <c r="C38" s="34">
        <v>0</v>
      </c>
      <c r="D38" s="34">
        <v>0.6354709935806</v>
      </c>
      <c r="E38" s="34">
        <v>0</v>
      </c>
      <c r="F38" s="34">
        <v>0</v>
      </c>
      <c r="G38" s="34">
        <v>0</v>
      </c>
      <c r="H38" s="34">
        <v>1.2797748194018006</v>
      </c>
      <c r="I38" s="34">
        <v>2.29738360643E-2</v>
      </c>
      <c r="J38" s="34">
        <v>0</v>
      </c>
      <c r="K38" s="34">
        <v>0</v>
      </c>
      <c r="L38" s="34">
        <v>3.3867924825795992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0.83786323977492216</v>
      </c>
      <c r="S38" s="34">
        <v>3.0482083322499999E-2</v>
      </c>
      <c r="T38" s="34">
        <v>0</v>
      </c>
      <c r="U38" s="34">
        <v>0</v>
      </c>
      <c r="V38" s="34">
        <v>0.2928923507092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20.670555798361054</v>
      </c>
      <c r="AC38" s="34">
        <v>3.0579329660299006</v>
      </c>
      <c r="AD38" s="34">
        <v>0</v>
      </c>
      <c r="AE38" s="34">
        <v>0</v>
      </c>
      <c r="AF38" s="34">
        <v>19.820544097463216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22.066272141903244</v>
      </c>
      <c r="AM38" s="34">
        <v>2.0270301966437998</v>
      </c>
      <c r="AN38" s="34">
        <v>0</v>
      </c>
      <c r="AO38" s="34">
        <v>0</v>
      </c>
      <c r="AP38" s="34">
        <v>10.742718357373796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5.3384763777991155</v>
      </c>
      <c r="AW38" s="34">
        <v>0.1108562984511</v>
      </c>
      <c r="AX38" s="34">
        <v>0</v>
      </c>
      <c r="AY38" s="34">
        <v>0</v>
      </c>
      <c r="AZ38" s="34">
        <v>4.2325696932861003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3.4119035250306058</v>
      </c>
      <c r="BG38" s="34">
        <v>0.6828490503547</v>
      </c>
      <c r="BH38" s="34">
        <v>0</v>
      </c>
      <c r="BI38" s="34">
        <v>0</v>
      </c>
      <c r="BJ38" s="34">
        <v>1.4737555236434001</v>
      </c>
      <c r="BK38" s="35">
        <f t="shared" ref="BK38:BK41" si="11">SUM(C38:BJ38)</f>
        <v>100.12171383177296</v>
      </c>
      <c r="BL38" s="43"/>
    </row>
    <row r="39" spans="1:65" x14ac:dyDescent="0.2">
      <c r="A39" s="15"/>
      <c r="B39" s="28" t="s">
        <v>126</v>
      </c>
      <c r="C39" s="34">
        <v>0</v>
      </c>
      <c r="D39" s="34">
        <v>0.67806387212899999</v>
      </c>
      <c r="E39" s="34">
        <v>0</v>
      </c>
      <c r="F39" s="34">
        <v>0</v>
      </c>
      <c r="G39" s="34">
        <v>0</v>
      </c>
      <c r="H39" s="34">
        <v>1.6390519233279994</v>
      </c>
      <c r="I39" s="34">
        <v>2.2614202341611995</v>
      </c>
      <c r="J39" s="34">
        <v>0</v>
      </c>
      <c r="K39" s="34">
        <v>0</v>
      </c>
      <c r="L39" s="34">
        <v>1.0382493563863999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1.3930399534564029</v>
      </c>
      <c r="S39" s="34">
        <v>0.10419259595552643</v>
      </c>
      <c r="T39" s="34">
        <v>0</v>
      </c>
      <c r="U39" s="34">
        <v>0</v>
      </c>
      <c r="V39" s="34">
        <v>0.8200670828058001</v>
      </c>
      <c r="W39" s="34">
        <v>0</v>
      </c>
      <c r="X39" s="34">
        <v>3.5566741900000003E-5</v>
      </c>
      <c r="Y39" s="34">
        <v>0</v>
      </c>
      <c r="Z39" s="34">
        <v>0</v>
      </c>
      <c r="AA39" s="34">
        <v>0</v>
      </c>
      <c r="AB39" s="34">
        <v>10.828173236656152</v>
      </c>
      <c r="AC39" s="34">
        <v>1.90968817158</v>
      </c>
      <c r="AD39" s="34">
        <v>0</v>
      </c>
      <c r="AE39" s="34">
        <v>0</v>
      </c>
      <c r="AF39" s="34">
        <v>19.284697994762904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11.76441513800952</v>
      </c>
      <c r="AM39" s="34">
        <v>0.68272066228939998</v>
      </c>
      <c r="AN39" s="34">
        <v>0</v>
      </c>
      <c r="AO39" s="34">
        <v>0</v>
      </c>
      <c r="AP39" s="34">
        <v>9.2817191890891007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4.8274693784805036</v>
      </c>
      <c r="AW39" s="34">
        <v>9.9311914612700003E-2</v>
      </c>
      <c r="AX39" s="34">
        <v>0</v>
      </c>
      <c r="AY39" s="34">
        <v>0</v>
      </c>
      <c r="AZ39" s="34">
        <v>5.8533149734806997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2.0350569459789019</v>
      </c>
      <c r="BG39" s="34">
        <v>0.26113745990299997</v>
      </c>
      <c r="BH39" s="34">
        <v>0</v>
      </c>
      <c r="BI39" s="34">
        <v>0</v>
      </c>
      <c r="BJ39" s="34">
        <v>0.4873370568055001</v>
      </c>
      <c r="BK39" s="35">
        <f t="shared" si="11"/>
        <v>75.249162706612609</v>
      </c>
      <c r="BL39" s="43"/>
    </row>
    <row r="40" spans="1:65" x14ac:dyDescent="0.2">
      <c r="A40" s="15"/>
      <c r="B40" s="28" t="s">
        <v>107</v>
      </c>
      <c r="C40" s="34">
        <v>0</v>
      </c>
      <c r="D40" s="34">
        <v>0.95000427683869992</v>
      </c>
      <c r="E40" s="34">
        <v>0</v>
      </c>
      <c r="F40" s="34">
        <v>0</v>
      </c>
      <c r="G40" s="34">
        <v>0</v>
      </c>
      <c r="H40" s="34">
        <v>7.536500660011197</v>
      </c>
      <c r="I40" s="34">
        <v>2.1041578673865002</v>
      </c>
      <c r="J40" s="34">
        <v>0</v>
      </c>
      <c r="K40" s="34">
        <v>0</v>
      </c>
      <c r="L40" s="34">
        <v>2.3399271684493002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4.4132208668710176</v>
      </c>
      <c r="S40" s="34">
        <v>1.2571381246128002</v>
      </c>
      <c r="T40" s="34">
        <v>0</v>
      </c>
      <c r="U40" s="34">
        <v>0</v>
      </c>
      <c r="V40" s="34">
        <v>1.4603816295463998</v>
      </c>
      <c r="W40" s="34">
        <v>0</v>
      </c>
      <c r="X40" s="34">
        <v>9.7774838000000005E-6</v>
      </c>
      <c r="Y40" s="34">
        <v>0</v>
      </c>
      <c r="Z40" s="34">
        <v>0</v>
      </c>
      <c r="AA40" s="34">
        <v>0</v>
      </c>
      <c r="AB40" s="34">
        <v>85.629900269653362</v>
      </c>
      <c r="AC40" s="34">
        <v>7.2865792045774009</v>
      </c>
      <c r="AD40" s="34">
        <v>2.5674708554515999</v>
      </c>
      <c r="AE40" s="34">
        <v>0</v>
      </c>
      <c r="AF40" s="34">
        <v>53.667737407292677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91.270111712039963</v>
      </c>
      <c r="AM40" s="34">
        <v>4.1053774668368002</v>
      </c>
      <c r="AN40" s="34">
        <v>0</v>
      </c>
      <c r="AO40" s="34">
        <v>0</v>
      </c>
      <c r="AP40" s="34">
        <v>26.236758866848493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79.176897127588447</v>
      </c>
      <c r="AW40" s="34">
        <v>4.4190275415125004</v>
      </c>
      <c r="AX40" s="34">
        <v>0</v>
      </c>
      <c r="AY40" s="34">
        <v>0</v>
      </c>
      <c r="AZ40" s="34">
        <v>37.065732278045893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20.648367873086208</v>
      </c>
      <c r="BG40" s="34">
        <v>1.5120126760314003</v>
      </c>
      <c r="BH40" s="34">
        <v>0</v>
      </c>
      <c r="BI40" s="34">
        <v>0</v>
      </c>
      <c r="BJ40" s="34">
        <v>4.3704352324479014</v>
      </c>
      <c r="BK40" s="35">
        <f t="shared" ref="BK40" si="12">SUM(C40:BJ40)</f>
        <v>438.01774888261241</v>
      </c>
      <c r="BL40" s="43"/>
    </row>
    <row r="41" spans="1:65" x14ac:dyDescent="0.2">
      <c r="A41" s="15"/>
      <c r="B41" s="28" t="s">
        <v>124</v>
      </c>
      <c r="C41" s="34">
        <v>0</v>
      </c>
      <c r="D41" s="34">
        <v>0.69966518551610002</v>
      </c>
      <c r="E41" s="34">
        <v>0</v>
      </c>
      <c r="F41" s="34">
        <v>0</v>
      </c>
      <c r="G41" s="34">
        <v>0</v>
      </c>
      <c r="H41" s="34">
        <v>0.55754743689609998</v>
      </c>
      <c r="I41" s="34">
        <v>5.6085161290299994E-2</v>
      </c>
      <c r="J41" s="34">
        <v>0</v>
      </c>
      <c r="K41" s="34">
        <v>0</v>
      </c>
      <c r="L41" s="34">
        <v>0.46263778422529989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0.42595852392113959</v>
      </c>
      <c r="S41" s="34">
        <v>0</v>
      </c>
      <c r="T41" s="34">
        <v>0</v>
      </c>
      <c r="U41" s="34">
        <v>0</v>
      </c>
      <c r="V41" s="34">
        <v>0.29547872254789997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22.322600745775567</v>
      </c>
      <c r="AC41" s="34">
        <v>2.7790674429976989</v>
      </c>
      <c r="AD41" s="34">
        <v>0</v>
      </c>
      <c r="AE41" s="34">
        <v>0</v>
      </c>
      <c r="AF41" s="34">
        <v>24.400668228945761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27.823933935208483</v>
      </c>
      <c r="AM41" s="34">
        <v>2.5967288871919001</v>
      </c>
      <c r="AN41" s="34">
        <v>0</v>
      </c>
      <c r="AO41" s="34">
        <v>0</v>
      </c>
      <c r="AP41" s="34">
        <v>15.313142593692483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3.3440638629070021</v>
      </c>
      <c r="AW41" s="34">
        <v>0.66711377080630008</v>
      </c>
      <c r="AX41" s="34">
        <v>0</v>
      </c>
      <c r="AY41" s="34">
        <v>0</v>
      </c>
      <c r="AZ41" s="34">
        <v>1.0401089367086003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1.7685235105308998</v>
      </c>
      <c r="BG41" s="34">
        <v>0.1423258064515</v>
      </c>
      <c r="BH41" s="34">
        <v>6.7774193548299999E-2</v>
      </c>
      <c r="BI41" s="34">
        <v>0</v>
      </c>
      <c r="BJ41" s="34">
        <v>0.45688455338670003</v>
      </c>
      <c r="BK41" s="35">
        <f t="shared" si="11"/>
        <v>105.22030928254804</v>
      </c>
      <c r="BL41" s="43"/>
    </row>
    <row r="42" spans="1:65" x14ac:dyDescent="0.2">
      <c r="A42" s="15"/>
      <c r="B42" s="28" t="s">
        <v>127</v>
      </c>
      <c r="C42" s="34">
        <v>0</v>
      </c>
      <c r="D42" s="34">
        <v>0.77944150245160004</v>
      </c>
      <c r="E42" s="34">
        <v>0</v>
      </c>
      <c r="F42" s="34">
        <v>0</v>
      </c>
      <c r="G42" s="34">
        <v>0</v>
      </c>
      <c r="H42" s="34">
        <v>3.2017835816466054</v>
      </c>
      <c r="I42" s="34">
        <v>8.3109272773800036E-2</v>
      </c>
      <c r="J42" s="34">
        <v>0</v>
      </c>
      <c r="K42" s="34">
        <v>0</v>
      </c>
      <c r="L42" s="34">
        <v>0.79449560193449986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2.1158098367612541</v>
      </c>
      <c r="S42" s="34">
        <v>0.14159253732240001</v>
      </c>
      <c r="T42" s="34">
        <v>0</v>
      </c>
      <c r="U42" s="34">
        <v>0</v>
      </c>
      <c r="V42" s="34">
        <v>0.52908315641850001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49.568093252686758</v>
      </c>
      <c r="AC42" s="34">
        <v>5.4143287341571016</v>
      </c>
      <c r="AD42" s="34">
        <v>0</v>
      </c>
      <c r="AE42" s="34">
        <v>0</v>
      </c>
      <c r="AF42" s="34">
        <v>31.398260051556854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54.821766835428207</v>
      </c>
      <c r="AM42" s="34">
        <v>1.3751802194491995</v>
      </c>
      <c r="AN42" s="34">
        <v>0</v>
      </c>
      <c r="AO42" s="34">
        <v>0</v>
      </c>
      <c r="AP42" s="34">
        <v>14.285315221079987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12.205846271820123</v>
      </c>
      <c r="AW42" s="34">
        <v>0.74764024357929981</v>
      </c>
      <c r="AX42" s="34">
        <v>0</v>
      </c>
      <c r="AY42" s="34">
        <v>0</v>
      </c>
      <c r="AZ42" s="34">
        <v>4.438549754673998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5.4145644007181915</v>
      </c>
      <c r="BG42" s="34">
        <v>0.79519358158029996</v>
      </c>
      <c r="BH42" s="34">
        <v>0</v>
      </c>
      <c r="BI42" s="34">
        <v>0</v>
      </c>
      <c r="BJ42" s="34">
        <v>1.5957415591276998</v>
      </c>
      <c r="BK42" s="35">
        <f>SUM(C42:BJ42)</f>
        <v>189.70579561516638</v>
      </c>
    </row>
    <row r="43" spans="1:65" x14ac:dyDescent="0.2">
      <c r="A43" s="15"/>
      <c r="B43" s="28" t="s">
        <v>108</v>
      </c>
      <c r="C43" s="34">
        <v>0</v>
      </c>
      <c r="D43" s="34">
        <v>0.9017691402257999</v>
      </c>
      <c r="E43" s="34">
        <v>0</v>
      </c>
      <c r="F43" s="34">
        <v>0</v>
      </c>
      <c r="G43" s="34">
        <v>0</v>
      </c>
      <c r="H43" s="34">
        <v>5.8708201349944007</v>
      </c>
      <c r="I43" s="34">
        <v>59.861502951225603</v>
      </c>
      <c r="J43" s="34">
        <v>0</v>
      </c>
      <c r="K43" s="34">
        <v>0</v>
      </c>
      <c r="L43" s="34">
        <v>1.9634258534175995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3.4252694160899613</v>
      </c>
      <c r="S43" s="34">
        <v>9.1696175630642998</v>
      </c>
      <c r="T43" s="34">
        <v>0</v>
      </c>
      <c r="U43" s="34">
        <v>0</v>
      </c>
      <c r="V43" s="34">
        <v>0.38686055732210006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22.594194655416331</v>
      </c>
      <c r="AC43" s="34">
        <v>0.90157575890099972</v>
      </c>
      <c r="AD43" s="34">
        <v>0</v>
      </c>
      <c r="AE43" s="34">
        <v>0</v>
      </c>
      <c r="AF43" s="34">
        <v>10.726769172157104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19.208544783211874</v>
      </c>
      <c r="AM43" s="34">
        <v>0.60180750012730011</v>
      </c>
      <c r="AN43" s="34">
        <v>0</v>
      </c>
      <c r="AO43" s="34">
        <v>0</v>
      </c>
      <c r="AP43" s="34">
        <v>2.5417433751273006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24.759801962679152</v>
      </c>
      <c r="AW43" s="34">
        <v>1.1620907121922002</v>
      </c>
      <c r="AX43" s="34">
        <v>0</v>
      </c>
      <c r="AY43" s="34">
        <v>0</v>
      </c>
      <c r="AZ43" s="34">
        <v>7.3320876025775004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7.9312238726935851</v>
      </c>
      <c r="BG43" s="34">
        <v>0.1007473058386</v>
      </c>
      <c r="BH43" s="34">
        <v>0</v>
      </c>
      <c r="BI43" s="34">
        <v>0</v>
      </c>
      <c r="BJ43" s="34">
        <v>1.8866099780315999</v>
      </c>
      <c r="BK43" s="35">
        <f>SUM(C43:BJ43)</f>
        <v>181.32646229529331</v>
      </c>
    </row>
    <row r="44" spans="1:65" x14ac:dyDescent="0.2">
      <c r="A44" s="15"/>
      <c r="B44" s="28" t="s">
        <v>109</v>
      </c>
      <c r="C44" s="34">
        <v>0</v>
      </c>
      <c r="D44" s="34">
        <v>0.98047144538700004</v>
      </c>
      <c r="E44" s="34">
        <v>0</v>
      </c>
      <c r="F44" s="34">
        <v>0</v>
      </c>
      <c r="G44" s="34">
        <v>0</v>
      </c>
      <c r="H44" s="34">
        <v>5.5509495317758999</v>
      </c>
      <c r="I44" s="34">
        <v>1.70183154513E-2</v>
      </c>
      <c r="J44" s="34">
        <v>0</v>
      </c>
      <c r="K44" s="34">
        <v>0</v>
      </c>
      <c r="L44" s="34">
        <v>1.8390202091921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3.3747496859223043</v>
      </c>
      <c r="S44" s="34">
        <v>4.0989712900000002E-4</v>
      </c>
      <c r="T44" s="34">
        <v>0</v>
      </c>
      <c r="U44" s="34">
        <v>0</v>
      </c>
      <c r="V44" s="34">
        <v>0.32930931335459995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7.2050326214020055</v>
      </c>
      <c r="AC44" s="34">
        <v>4.61935220644E-2</v>
      </c>
      <c r="AD44" s="34">
        <v>0</v>
      </c>
      <c r="AE44" s="34">
        <v>0</v>
      </c>
      <c r="AF44" s="34">
        <v>1.4503029138694998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5.0873550941731951</v>
      </c>
      <c r="AM44" s="34">
        <v>7.4338000322399997E-2</v>
      </c>
      <c r="AN44" s="34">
        <v>0</v>
      </c>
      <c r="AO44" s="34">
        <v>0</v>
      </c>
      <c r="AP44" s="34">
        <v>0.70758202319300001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12.047572410147504</v>
      </c>
      <c r="AW44" s="34">
        <v>0.71487667325780002</v>
      </c>
      <c r="AX44" s="34">
        <v>0</v>
      </c>
      <c r="AY44" s="34">
        <v>0</v>
      </c>
      <c r="AZ44" s="34">
        <v>7.2214694389661007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3.0806249783920987</v>
      </c>
      <c r="BG44" s="34">
        <v>0.28106279812899998</v>
      </c>
      <c r="BH44" s="34">
        <v>0</v>
      </c>
      <c r="BI44" s="34">
        <v>0</v>
      </c>
      <c r="BJ44" s="34">
        <v>1.23046780967E-2</v>
      </c>
      <c r="BK44" s="35">
        <f>SUM(C44:BJ44)</f>
        <v>50.020643550225905</v>
      </c>
    </row>
    <row r="45" spans="1:65" x14ac:dyDescent="0.2">
      <c r="A45" s="15"/>
      <c r="B45" s="28" t="s">
        <v>117</v>
      </c>
      <c r="C45" s="44">
        <v>0</v>
      </c>
      <c r="D45" s="44">
        <v>0.71968965270959995</v>
      </c>
      <c r="E45" s="44">
        <v>0</v>
      </c>
      <c r="F45" s="44">
        <v>0</v>
      </c>
      <c r="G45" s="44">
        <v>0</v>
      </c>
      <c r="H45" s="44">
        <v>2.8764532322257965</v>
      </c>
      <c r="I45" s="44">
        <v>3.08368564514E-2</v>
      </c>
      <c r="J45" s="44">
        <v>0</v>
      </c>
      <c r="K45" s="44">
        <v>0</v>
      </c>
      <c r="L45" s="44">
        <v>0.90517160625709991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2.0499799952807898</v>
      </c>
      <c r="S45" s="44">
        <v>0.17115161641929999</v>
      </c>
      <c r="T45" s="44">
        <v>0</v>
      </c>
      <c r="U45" s="44">
        <v>0</v>
      </c>
      <c r="V45" s="44">
        <v>1.0044638726443997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25.268966169253321</v>
      </c>
      <c r="AC45" s="44">
        <v>1.1167657517398002</v>
      </c>
      <c r="AD45" s="44">
        <v>0</v>
      </c>
      <c r="AE45" s="44">
        <v>0</v>
      </c>
      <c r="AF45" s="44">
        <v>12.851538110468617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34.684357426350573</v>
      </c>
      <c r="AM45" s="44">
        <v>1.4516386115786</v>
      </c>
      <c r="AN45" s="44">
        <v>0</v>
      </c>
      <c r="AO45" s="44">
        <v>0</v>
      </c>
      <c r="AP45" s="44">
        <v>10.015460734439712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10.880398058893823</v>
      </c>
      <c r="AW45" s="44">
        <v>0.19935226732200001</v>
      </c>
      <c r="AX45" s="44">
        <v>0</v>
      </c>
      <c r="AY45" s="44">
        <v>0</v>
      </c>
      <c r="AZ45" s="44">
        <v>4.259584574319299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8.0483023528733053</v>
      </c>
      <c r="BG45" s="44">
        <v>0.17347276357999997</v>
      </c>
      <c r="BH45" s="44">
        <v>0</v>
      </c>
      <c r="BI45" s="44">
        <v>0</v>
      </c>
      <c r="BJ45" s="44">
        <v>0.90844007454739995</v>
      </c>
      <c r="BK45" s="35">
        <f>SUM(C45:BJ45)</f>
        <v>117.61602372735484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8.723576428709201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36.525754455317006</v>
      </c>
      <c r="I46" s="62">
        <f t="shared" si="13"/>
        <v>65.2641703776425</v>
      </c>
      <c r="J46" s="62">
        <f t="shared" si="13"/>
        <v>0</v>
      </c>
      <c r="K46" s="62">
        <f t="shared" si="13"/>
        <v>0</v>
      </c>
      <c r="L46" s="62">
        <f t="shared" si="13"/>
        <v>17.593598834760598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22.507461883828391</v>
      </c>
      <c r="S46" s="62">
        <f t="shared" si="13"/>
        <v>12.500272857825426</v>
      </c>
      <c r="T46" s="62">
        <f t="shared" si="13"/>
        <v>0</v>
      </c>
      <c r="U46" s="62">
        <f t="shared" si="13"/>
        <v>0</v>
      </c>
      <c r="V46" s="62">
        <f t="shared" si="13"/>
        <v>6.5060812421856999</v>
      </c>
      <c r="W46" s="30">
        <f t="shared" si="13"/>
        <v>0</v>
      </c>
      <c r="X46" s="62">
        <f t="shared" si="13"/>
        <v>5.3408290099999999E-5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334.47703294041753</v>
      </c>
      <c r="AC46" s="62">
        <f t="shared" si="13"/>
        <v>27.793280555719001</v>
      </c>
      <c r="AD46" s="62">
        <f t="shared" si="13"/>
        <v>2.7124966619032</v>
      </c>
      <c r="AE46" s="62">
        <f t="shared" si="13"/>
        <v>0</v>
      </c>
      <c r="AF46" s="62">
        <f t="shared" si="13"/>
        <v>241.60941834430304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365.0401422250921</v>
      </c>
      <c r="AM46" s="62">
        <f t="shared" si="13"/>
        <v>17.741398047500297</v>
      </c>
      <c r="AN46" s="62">
        <f t="shared" si="13"/>
        <v>0.12579354838700002</v>
      </c>
      <c r="AO46" s="62">
        <f t="shared" si="13"/>
        <v>0</v>
      </c>
      <c r="AP46" s="62">
        <f t="shared" si="13"/>
        <v>126.3773636152247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260.13351199506957</v>
      </c>
      <c r="AW46" s="62">
        <f t="shared" si="13"/>
        <v>22.528377791954505</v>
      </c>
      <c r="AX46" s="62">
        <f t="shared" si="13"/>
        <v>0</v>
      </c>
      <c r="AY46" s="62">
        <f t="shared" si="13"/>
        <v>0</v>
      </c>
      <c r="AZ46" s="62">
        <f t="shared" si="13"/>
        <v>138.75231283857809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75.2767117237007</v>
      </c>
      <c r="BG46" s="62">
        <f t="shared" si="13"/>
        <v>5.8228301743839985</v>
      </c>
      <c r="BH46" s="62">
        <f t="shared" si="13"/>
        <v>6.7774193548299999E-2</v>
      </c>
      <c r="BI46" s="62">
        <f t="shared" si="13"/>
        <v>0</v>
      </c>
      <c r="BJ46" s="62">
        <f t="shared" si="13"/>
        <v>17.424628666145701</v>
      </c>
      <c r="BK46" s="32">
        <f t="shared" si="13"/>
        <v>1805.5040428104869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9.6320350618704005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52.590553950485791</v>
      </c>
      <c r="I47" s="62">
        <f t="shared" si="14"/>
        <v>65.827380044253403</v>
      </c>
      <c r="J47" s="62">
        <f t="shared" si="14"/>
        <v>0</v>
      </c>
      <c r="K47" s="62">
        <f t="shared" si="14"/>
        <v>0</v>
      </c>
      <c r="L47" s="62">
        <f t="shared" si="14"/>
        <v>19.9548461582417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34.269486633865682</v>
      </c>
      <c r="S47" s="62">
        <f t="shared" si="14"/>
        <v>13.189305639372325</v>
      </c>
      <c r="T47" s="62">
        <f t="shared" si="14"/>
        <v>0</v>
      </c>
      <c r="U47" s="62">
        <f t="shared" si="14"/>
        <v>0</v>
      </c>
      <c r="V47" s="62">
        <f t="shared" si="14"/>
        <v>7.1782174221519996</v>
      </c>
      <c r="W47" s="30">
        <f t="shared" si="14"/>
        <v>0</v>
      </c>
      <c r="X47" s="62">
        <f t="shared" si="14"/>
        <v>5.6633935199999999E-5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408.37103981975935</v>
      </c>
      <c r="AC47" s="62">
        <f t="shared" si="14"/>
        <v>30.6443753259056</v>
      </c>
      <c r="AD47" s="62">
        <f t="shared" si="14"/>
        <v>2.7124966619032</v>
      </c>
      <c r="AE47" s="62">
        <f t="shared" si="14"/>
        <v>0</v>
      </c>
      <c r="AF47" s="62">
        <f t="shared" si="14"/>
        <v>257.86586220773881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435.72356631544073</v>
      </c>
      <c r="AM47" s="62">
        <f t="shared" si="14"/>
        <v>19.404696900656997</v>
      </c>
      <c r="AN47" s="62">
        <f t="shared" si="14"/>
        <v>0.12579354838700002</v>
      </c>
      <c r="AO47" s="62">
        <f t="shared" si="14"/>
        <v>0</v>
      </c>
      <c r="AP47" s="62">
        <f t="shared" si="14"/>
        <v>135.29093371382609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457.58394499813903</v>
      </c>
      <c r="AW47" s="62">
        <f t="shared" si="14"/>
        <v>38.168580749924814</v>
      </c>
      <c r="AX47" s="62">
        <f t="shared" si="14"/>
        <v>0</v>
      </c>
      <c r="AY47" s="62">
        <f t="shared" si="14"/>
        <v>0</v>
      </c>
      <c r="AZ47" s="62">
        <f t="shared" si="14"/>
        <v>173.17382184991197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117.7758642754923</v>
      </c>
      <c r="BG47" s="62">
        <f t="shared" si="14"/>
        <v>7.6002795109590977</v>
      </c>
      <c r="BH47" s="62">
        <f t="shared" si="14"/>
        <v>6.7774193548299999E-2</v>
      </c>
      <c r="BI47" s="62">
        <f t="shared" si="14"/>
        <v>0</v>
      </c>
      <c r="BJ47" s="62">
        <f t="shared" si="14"/>
        <v>21.1523780173675</v>
      </c>
      <c r="BK47" s="32">
        <f>BK46+BK33</f>
        <v>2308.3032896331379</v>
      </c>
    </row>
    <row r="48" spans="1:65" ht="3" customHeight="1" x14ac:dyDescent="0.2">
      <c r="A48" s="15"/>
      <c r="B48" s="19"/>
      <c r="C48" s="97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9"/>
    </row>
    <row r="49" spans="1:63" x14ac:dyDescent="0.2">
      <c r="A49" s="15" t="s">
        <v>16</v>
      </c>
      <c r="B49" s="18" t="s">
        <v>8</v>
      </c>
      <c r="C49" s="97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9"/>
    </row>
    <row r="50" spans="1:63" x14ac:dyDescent="0.2">
      <c r="A50" s="15" t="s">
        <v>76</v>
      </c>
      <c r="B50" s="19" t="s">
        <v>17</v>
      </c>
      <c r="C50" s="97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9"/>
    </row>
    <row r="51" spans="1:63" x14ac:dyDescent="0.2">
      <c r="A51" s="15"/>
      <c r="B51" s="20" t="s">
        <v>115</v>
      </c>
      <c r="C51" s="30">
        <v>0</v>
      </c>
      <c r="D51" s="30">
        <v>0.81820997180629995</v>
      </c>
      <c r="E51" s="30">
        <v>0</v>
      </c>
      <c r="F51" s="30">
        <v>0</v>
      </c>
      <c r="G51" s="30">
        <v>0</v>
      </c>
      <c r="H51" s="30">
        <v>0.22944618525679999</v>
      </c>
      <c r="I51" s="30">
        <v>6.4090619349999999E-4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7.1971387356545374E-2</v>
      </c>
      <c r="S51" s="30">
        <v>0</v>
      </c>
      <c r="T51" s="30">
        <v>0</v>
      </c>
      <c r="U51" s="30">
        <v>0</v>
      </c>
      <c r="V51" s="30">
        <v>6.9548208967499997E-2</v>
      </c>
      <c r="W51" s="30">
        <v>0</v>
      </c>
      <c r="X51" s="30">
        <v>3.2256450999999998E-6</v>
      </c>
      <c r="Y51" s="30">
        <v>0</v>
      </c>
      <c r="Z51" s="30">
        <v>0</v>
      </c>
      <c r="AA51" s="30">
        <v>0</v>
      </c>
      <c r="AB51" s="30">
        <v>0.79838917589650016</v>
      </c>
      <c r="AC51" s="30">
        <v>0.115574697258</v>
      </c>
      <c r="AD51" s="30">
        <v>0</v>
      </c>
      <c r="AE51" s="30">
        <v>0</v>
      </c>
      <c r="AF51" s="30">
        <v>0.70859489622509997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0.94121212527919951</v>
      </c>
      <c r="AM51" s="30">
        <v>5.4731247612899998E-2</v>
      </c>
      <c r="AN51" s="30">
        <v>0</v>
      </c>
      <c r="AO51" s="30">
        <v>0</v>
      </c>
      <c r="AP51" s="30">
        <v>0.86690511616039989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1.7041322850576006</v>
      </c>
      <c r="AW51" s="30">
        <v>0.8012068976768002</v>
      </c>
      <c r="AX51" s="30">
        <v>0</v>
      </c>
      <c r="AY51" s="30">
        <v>0</v>
      </c>
      <c r="AZ51" s="30">
        <v>2.7702313728051995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0.38994383567400015</v>
      </c>
      <c r="BG51" s="30">
        <v>0</v>
      </c>
      <c r="BH51" s="30">
        <v>0</v>
      </c>
      <c r="BI51" s="30">
        <v>0</v>
      </c>
      <c r="BJ51" s="30">
        <v>0.73326121787050003</v>
      </c>
      <c r="BK51" s="33">
        <f>SUM(C51:BJ51)</f>
        <v>11.074002752741944</v>
      </c>
    </row>
    <row r="52" spans="1:63" x14ac:dyDescent="0.2">
      <c r="A52" s="15"/>
      <c r="B52" s="20" t="s">
        <v>118</v>
      </c>
      <c r="C52" s="30">
        <v>0</v>
      </c>
      <c r="D52" s="30">
        <v>0.74973530825800005</v>
      </c>
      <c r="E52" s="30">
        <v>0</v>
      </c>
      <c r="F52" s="30">
        <v>0</v>
      </c>
      <c r="G52" s="30">
        <v>0</v>
      </c>
      <c r="H52" s="30">
        <v>1.5263339619859</v>
      </c>
      <c r="I52" s="30">
        <v>0</v>
      </c>
      <c r="J52" s="30">
        <v>0</v>
      </c>
      <c r="K52" s="30">
        <v>0</v>
      </c>
      <c r="L52" s="30">
        <v>0.72061415877329982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1.3929192894142242</v>
      </c>
      <c r="S52" s="30">
        <v>0.12175207512900001</v>
      </c>
      <c r="T52" s="30">
        <v>0</v>
      </c>
      <c r="U52" s="30">
        <v>0</v>
      </c>
      <c r="V52" s="30">
        <v>0.48907405412839999</v>
      </c>
      <c r="W52" s="30">
        <v>0</v>
      </c>
      <c r="X52" s="30">
        <v>1.29025483E-5</v>
      </c>
      <c r="Y52" s="30">
        <v>0</v>
      </c>
      <c r="Z52" s="30">
        <v>0</v>
      </c>
      <c r="AA52" s="30">
        <v>0</v>
      </c>
      <c r="AB52" s="30">
        <v>42.740995970613611</v>
      </c>
      <c r="AC52" s="30">
        <v>2.6957589094175001</v>
      </c>
      <c r="AD52" s="30">
        <v>0.17297322764510001</v>
      </c>
      <c r="AE52" s="30">
        <v>0</v>
      </c>
      <c r="AF52" s="30">
        <v>38.334962132010936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49.575013584632259</v>
      </c>
      <c r="AM52" s="30">
        <v>3.3398319340953999</v>
      </c>
      <c r="AN52" s="30">
        <v>0</v>
      </c>
      <c r="AO52" s="30">
        <v>0</v>
      </c>
      <c r="AP52" s="30">
        <v>20.778875886371633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13.5937947689161</v>
      </c>
      <c r="AW52" s="30">
        <v>2.5393298839670004</v>
      </c>
      <c r="AX52" s="30">
        <v>0</v>
      </c>
      <c r="AY52" s="30">
        <v>0</v>
      </c>
      <c r="AZ52" s="30">
        <v>12.360514336704503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5.3966855505209121</v>
      </c>
      <c r="BG52" s="30">
        <v>0.8224710322901001</v>
      </c>
      <c r="BH52" s="30">
        <v>0</v>
      </c>
      <c r="BI52" s="30">
        <v>0</v>
      </c>
      <c r="BJ52" s="30">
        <v>4.0882349349652998</v>
      </c>
      <c r="BK52" s="33">
        <f>SUM(C52:BJ52)</f>
        <v>201.43988390238749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1.5679452800643001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1.7557801472426999</v>
      </c>
      <c r="I53" s="62">
        <f t="shared" si="15"/>
        <v>6.4090619349999999E-4</v>
      </c>
      <c r="J53" s="62">
        <f t="shared" si="15"/>
        <v>0</v>
      </c>
      <c r="K53" s="62">
        <f t="shared" si="15"/>
        <v>0</v>
      </c>
      <c r="L53" s="62">
        <f t="shared" si="15"/>
        <v>0.72061415877329982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1.4648906767707695</v>
      </c>
      <c r="S53" s="62">
        <f t="shared" si="15"/>
        <v>0.12175207512900001</v>
      </c>
      <c r="T53" s="62">
        <f t="shared" si="15"/>
        <v>0</v>
      </c>
      <c r="U53" s="62">
        <f t="shared" si="15"/>
        <v>0</v>
      </c>
      <c r="V53" s="62">
        <f t="shared" si="15"/>
        <v>0.55862226309590002</v>
      </c>
      <c r="W53" s="30">
        <f t="shared" si="15"/>
        <v>0</v>
      </c>
      <c r="X53" s="30">
        <f t="shared" si="15"/>
        <v>1.61281934E-5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43.539385146510114</v>
      </c>
      <c r="AC53" s="62">
        <f t="shared" si="15"/>
        <v>2.8113336066754999</v>
      </c>
      <c r="AD53" s="62">
        <f t="shared" si="15"/>
        <v>0.17297322764510001</v>
      </c>
      <c r="AE53" s="62">
        <f t="shared" si="15"/>
        <v>0</v>
      </c>
      <c r="AF53" s="62">
        <f t="shared" si="15"/>
        <v>39.043557028236037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50.51622570991146</v>
      </c>
      <c r="AM53" s="62">
        <f t="shared" si="15"/>
        <v>3.3945631817082997</v>
      </c>
      <c r="AN53" s="62">
        <f t="shared" si="15"/>
        <v>0</v>
      </c>
      <c r="AO53" s="62">
        <f t="shared" si="15"/>
        <v>0</v>
      </c>
      <c r="AP53" s="62">
        <f t="shared" si="15"/>
        <v>21.645781002532033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15.2979270539737</v>
      </c>
      <c r="AW53" s="62">
        <f t="shared" si="15"/>
        <v>3.3405367816438005</v>
      </c>
      <c r="AX53" s="62">
        <f t="shared" si="15"/>
        <v>0</v>
      </c>
      <c r="AY53" s="62">
        <f t="shared" si="15"/>
        <v>0</v>
      </c>
      <c r="AZ53" s="62">
        <f t="shared" si="15"/>
        <v>15.130745709509702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5.7866293861949121</v>
      </c>
      <c r="BG53" s="62">
        <f t="shared" si="15"/>
        <v>0.8224710322901001</v>
      </c>
      <c r="BH53" s="62">
        <f t="shared" si="15"/>
        <v>0</v>
      </c>
      <c r="BI53" s="62">
        <f t="shared" si="15"/>
        <v>0</v>
      </c>
      <c r="BJ53" s="62">
        <f t="shared" si="15"/>
        <v>4.8214961528357998</v>
      </c>
      <c r="BK53" s="62">
        <f t="shared" si="15"/>
        <v>212.51388665512943</v>
      </c>
    </row>
    <row r="54" spans="1:63" ht="2.25" customHeight="1" x14ac:dyDescent="0.2">
      <c r="A54" s="15"/>
      <c r="B54" s="19"/>
      <c r="C54" s="97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9"/>
    </row>
    <row r="55" spans="1:63" x14ac:dyDescent="0.2">
      <c r="A55" s="15" t="s">
        <v>4</v>
      </c>
      <c r="B55" s="18" t="s">
        <v>9</v>
      </c>
      <c r="C55" s="97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9"/>
    </row>
    <row r="56" spans="1:63" x14ac:dyDescent="0.2">
      <c r="A56" s="15" t="s">
        <v>76</v>
      </c>
      <c r="B56" s="19" t="s">
        <v>18</v>
      </c>
      <c r="C56" s="97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9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40.836882668521341</v>
      </c>
      <c r="AS57" s="65">
        <v>0</v>
      </c>
      <c r="AT57" s="65">
        <v>0</v>
      </c>
      <c r="AU57" s="65">
        <v>0</v>
      </c>
      <c r="AV57" s="65">
        <v>19.130000000000003</v>
      </c>
      <c r="AW57" s="65">
        <v>1.9568999999999999</v>
      </c>
      <c r="AX57" s="65">
        <v>0</v>
      </c>
      <c r="AY57" s="65">
        <v>0</v>
      </c>
      <c r="AZ57" s="65">
        <v>12.878699999999998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8.5564</v>
      </c>
      <c r="BG57" s="65">
        <v>0.255</v>
      </c>
      <c r="BH57" s="65">
        <v>0</v>
      </c>
      <c r="BI57" s="65">
        <v>0</v>
      </c>
      <c r="BJ57" s="65">
        <v>2.9453</v>
      </c>
      <c r="BK57" s="66">
        <f>SUM(C57:BJ57)</f>
        <v>86.559182668521331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40.836882668521341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19.130000000000003</v>
      </c>
      <c r="AW58" s="77">
        <f t="shared" si="16"/>
        <v>1.9568999999999999</v>
      </c>
      <c r="AX58" s="77">
        <f t="shared" si="16"/>
        <v>0</v>
      </c>
      <c r="AY58" s="77">
        <f t="shared" si="16"/>
        <v>0</v>
      </c>
      <c r="AZ58" s="77">
        <f t="shared" si="16"/>
        <v>12.878699999999998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8.5564</v>
      </c>
      <c r="BG58" s="77">
        <f t="shared" si="16"/>
        <v>0.255</v>
      </c>
      <c r="BH58" s="77">
        <f t="shared" si="16"/>
        <v>0</v>
      </c>
      <c r="BI58" s="77">
        <f t="shared" si="16"/>
        <v>0</v>
      </c>
      <c r="BJ58" s="77">
        <f t="shared" si="16"/>
        <v>2.9453</v>
      </c>
      <c r="BK58" s="78">
        <f>SUM(BK57)</f>
        <v>86.559182668521331</v>
      </c>
    </row>
    <row r="59" spans="1:63" x14ac:dyDescent="0.2">
      <c r="A59" s="15" t="s">
        <v>77</v>
      </c>
      <c r="B59" s="19" t="s">
        <v>19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9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40.836882668521341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19.130000000000003</v>
      </c>
      <c r="AW62" s="61">
        <f t="shared" si="18"/>
        <v>1.9568999999999999</v>
      </c>
      <c r="AX62" s="61">
        <f t="shared" si="18"/>
        <v>0</v>
      </c>
      <c r="AY62" s="61">
        <f t="shared" si="18"/>
        <v>0</v>
      </c>
      <c r="AZ62" s="61">
        <f t="shared" si="18"/>
        <v>12.878699999999998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8.5564</v>
      </c>
      <c r="BG62" s="61">
        <f t="shared" si="18"/>
        <v>0.255</v>
      </c>
      <c r="BH62" s="61">
        <f t="shared" si="18"/>
        <v>0</v>
      </c>
      <c r="BI62" s="61">
        <f t="shared" si="18"/>
        <v>0</v>
      </c>
      <c r="BJ62" s="61">
        <f t="shared" si="18"/>
        <v>2.9453</v>
      </c>
      <c r="BK62" s="61">
        <f>BK61+BK58</f>
        <v>86.559182668521331</v>
      </c>
    </row>
    <row r="63" spans="1:63" ht="4.5" customHeight="1" x14ac:dyDescent="0.2">
      <c r="A63" s="15"/>
      <c r="B63" s="19"/>
      <c r="C63" s="97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9"/>
    </row>
    <row r="64" spans="1:63" x14ac:dyDescent="0.2">
      <c r="A64" s="15" t="s">
        <v>20</v>
      </c>
      <c r="B64" s="18" t="s">
        <v>21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8"/>
      <c r="BI64" s="98"/>
      <c r="BJ64" s="98"/>
      <c r="BK64" s="99"/>
    </row>
    <row r="65" spans="1:63" x14ac:dyDescent="0.2">
      <c r="A65" s="15" t="s">
        <v>76</v>
      </c>
      <c r="B65" s="19" t="s">
        <v>22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9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ht="4.5" customHeight="1" x14ac:dyDescent="0.2">
      <c r="A68" s="15"/>
      <c r="B68" s="23"/>
      <c r="C68" s="97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9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295.90443311595305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63.230433691819286</v>
      </c>
      <c r="I69" s="63">
        <f t="shared" si="20"/>
        <v>306.13860082066913</v>
      </c>
      <c r="J69" s="63">
        <f t="shared" si="20"/>
        <v>79.589046427031107</v>
      </c>
      <c r="K69" s="63">
        <f t="shared" si="20"/>
        <v>0</v>
      </c>
      <c r="L69" s="63">
        <f t="shared" si="20"/>
        <v>122.58199564485726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42.582946586402258</v>
      </c>
      <c r="S69" s="63">
        <f t="shared" si="20"/>
        <v>38.458061980621146</v>
      </c>
      <c r="T69" s="63">
        <f t="shared" si="20"/>
        <v>230.04215512916664</v>
      </c>
      <c r="U69" s="63">
        <f t="shared" si="20"/>
        <v>0</v>
      </c>
      <c r="V69" s="63">
        <f t="shared" si="20"/>
        <v>17.272226345017458</v>
      </c>
      <c r="W69" s="38">
        <f t="shared" si="20"/>
        <v>0</v>
      </c>
      <c r="X69" s="38">
        <f t="shared" si="20"/>
        <v>7.2762128599999999E-5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462.05575446982652</v>
      </c>
      <c r="AC69" s="63">
        <f t="shared" si="20"/>
        <v>135.48951724437998</v>
      </c>
      <c r="AD69" s="63">
        <f t="shared" si="20"/>
        <v>35.522783445741005</v>
      </c>
      <c r="AE69" s="63">
        <f t="shared" si="20"/>
        <v>0</v>
      </c>
      <c r="AF69" s="63">
        <f t="shared" si="20"/>
        <v>416.39489782142573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496.17713436593107</v>
      </c>
      <c r="AM69" s="63">
        <f t="shared" si="20"/>
        <v>72.719477190974885</v>
      </c>
      <c r="AN69" s="63">
        <f t="shared" si="20"/>
        <v>141.80512545428729</v>
      </c>
      <c r="AO69" s="63">
        <f t="shared" si="20"/>
        <v>0</v>
      </c>
      <c r="AP69" s="63">
        <f t="shared" si="20"/>
        <v>211.22355687010383</v>
      </c>
      <c r="AQ69" s="38">
        <f t="shared" si="20"/>
        <v>0</v>
      </c>
      <c r="AR69" s="72">
        <f t="shared" si="20"/>
        <v>40.836882668521341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509.09191865841797</v>
      </c>
      <c r="AW69" s="63">
        <f t="shared" si="20"/>
        <v>98.401629940305227</v>
      </c>
      <c r="AX69" s="63">
        <f t="shared" si="20"/>
        <v>7.4920112118707998</v>
      </c>
      <c r="AY69" s="63">
        <f t="shared" si="20"/>
        <v>0</v>
      </c>
      <c r="AZ69" s="63">
        <f t="shared" si="20"/>
        <v>263.5682214845292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136.74113869058661</v>
      </c>
      <c r="BG69" s="38">
        <f t="shared" si="20"/>
        <v>10.606028434925198</v>
      </c>
      <c r="BH69" s="38">
        <f t="shared" si="20"/>
        <v>16.664432904773797</v>
      </c>
      <c r="BI69" s="38">
        <f t="shared" si="20"/>
        <v>0</v>
      </c>
      <c r="BJ69" s="38">
        <f t="shared" si="20"/>
        <v>36.242090749906303</v>
      </c>
      <c r="BK69" s="38">
        <f>BK28+BK47+BK53+BK62+BK67</f>
        <v>4286.8325741101735</v>
      </c>
    </row>
    <row r="70" spans="1:63" ht="4.5" customHeight="1" x14ac:dyDescent="0.2">
      <c r="A70" s="15"/>
      <c r="B70" s="24"/>
      <c r="C70" s="111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/>
      <c r="BF70" s="98"/>
      <c r="BG70" s="98"/>
      <c r="BH70" s="98"/>
      <c r="BI70" s="98"/>
      <c r="BJ70" s="98"/>
      <c r="BK70" s="112"/>
    </row>
    <row r="71" spans="1:63" ht="14.25" customHeight="1" x14ac:dyDescent="0.3">
      <c r="A71" s="15" t="s">
        <v>5</v>
      </c>
      <c r="B71" s="25" t="s">
        <v>24</v>
      </c>
      <c r="C71" s="111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98"/>
      <c r="BE71" s="98"/>
      <c r="BF71" s="98"/>
      <c r="BG71" s="98"/>
      <c r="BH71" s="98"/>
      <c r="BI71" s="98"/>
      <c r="BJ71" s="98"/>
      <c r="BK71" s="112"/>
    </row>
    <row r="72" spans="1:63" x14ac:dyDescent="0.2">
      <c r="A72" s="15"/>
      <c r="B72" s="28" t="s">
        <v>111</v>
      </c>
      <c r="C72" s="34">
        <v>0</v>
      </c>
      <c r="D72" s="34">
        <v>0.80203346922579999</v>
      </c>
      <c r="E72" s="34">
        <v>0</v>
      </c>
      <c r="F72" s="34">
        <v>0</v>
      </c>
      <c r="G72" s="34">
        <v>0</v>
      </c>
      <c r="H72" s="34">
        <v>2.251943926306605</v>
      </c>
      <c r="I72" s="34">
        <v>0.1132078743224</v>
      </c>
      <c r="J72" s="34">
        <v>0</v>
      </c>
      <c r="K72" s="34">
        <v>0</v>
      </c>
      <c r="L72" s="34">
        <v>0.51751347306399997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1.7973566276531827</v>
      </c>
      <c r="S72" s="34">
        <v>0</v>
      </c>
      <c r="T72" s="34">
        <v>0</v>
      </c>
      <c r="U72" s="34">
        <v>0</v>
      </c>
      <c r="V72" s="34">
        <v>0.19613954374160003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12.850660939824733</v>
      </c>
      <c r="AC72" s="34">
        <v>0.21599604083810001</v>
      </c>
      <c r="AD72" s="34">
        <v>0</v>
      </c>
      <c r="AE72" s="34">
        <v>0</v>
      </c>
      <c r="AF72" s="34">
        <v>2.7519956742558005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9.3823946336204447</v>
      </c>
      <c r="AM72" s="34">
        <v>0.1919370404837</v>
      </c>
      <c r="AN72" s="34">
        <v>0</v>
      </c>
      <c r="AO72" s="34">
        <v>0</v>
      </c>
      <c r="AP72" s="34">
        <v>0.85656496199920007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5.0088332542545988</v>
      </c>
      <c r="AW72" s="34">
        <v>8.9288437128699993E-2</v>
      </c>
      <c r="AX72" s="34">
        <v>0</v>
      </c>
      <c r="AY72" s="34">
        <v>0</v>
      </c>
      <c r="AZ72" s="34">
        <v>1.5452108914506002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2.1135877885077083</v>
      </c>
      <c r="BG72" s="34">
        <v>3.8111796386900001E-2</v>
      </c>
      <c r="BH72" s="34">
        <v>0</v>
      </c>
      <c r="BI72" s="34">
        <v>0</v>
      </c>
      <c r="BJ72" s="34">
        <v>0.1047212519676</v>
      </c>
      <c r="BK72" s="33">
        <f>SUM(C72:BJ72)</f>
        <v>40.827497625031675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0.80203346922579999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2.251943926306605</v>
      </c>
      <c r="I73" s="62">
        <f t="shared" si="21"/>
        <v>0.1132078743224</v>
      </c>
      <c r="J73" s="62">
        <f t="shared" si="21"/>
        <v>0</v>
      </c>
      <c r="K73" s="62">
        <f t="shared" si="21"/>
        <v>0</v>
      </c>
      <c r="L73" s="62">
        <f t="shared" si="21"/>
        <v>0.51751347306399997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1.7973566276531827</v>
      </c>
      <c r="S73" s="62">
        <f t="shared" si="21"/>
        <v>0</v>
      </c>
      <c r="T73" s="62">
        <f t="shared" si="21"/>
        <v>0</v>
      </c>
      <c r="U73" s="62">
        <f t="shared" si="21"/>
        <v>0</v>
      </c>
      <c r="V73" s="62">
        <f t="shared" si="21"/>
        <v>0.19613954374160003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12.850660939824733</v>
      </c>
      <c r="AC73" s="62">
        <f t="shared" si="21"/>
        <v>0.21599604083810001</v>
      </c>
      <c r="AD73" s="62">
        <f t="shared" si="21"/>
        <v>0</v>
      </c>
      <c r="AE73" s="62">
        <f t="shared" si="21"/>
        <v>0</v>
      </c>
      <c r="AF73" s="62">
        <f t="shared" si="21"/>
        <v>2.7519956742558005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9.3823946336204447</v>
      </c>
      <c r="AM73" s="62">
        <f t="shared" si="21"/>
        <v>0.1919370404837</v>
      </c>
      <c r="AN73" s="62">
        <f t="shared" si="21"/>
        <v>0</v>
      </c>
      <c r="AO73" s="62">
        <f t="shared" si="21"/>
        <v>0</v>
      </c>
      <c r="AP73" s="62">
        <f t="shared" si="21"/>
        <v>0.85656496199920007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5.0088332542545988</v>
      </c>
      <c r="AW73" s="62">
        <f t="shared" si="21"/>
        <v>8.9288437128699993E-2</v>
      </c>
      <c r="AX73" s="62">
        <f t="shared" si="21"/>
        <v>0</v>
      </c>
      <c r="AY73" s="62">
        <f t="shared" si="21"/>
        <v>0</v>
      </c>
      <c r="AZ73" s="62">
        <f t="shared" si="21"/>
        <v>1.5452108914506002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2.1135877885077083</v>
      </c>
      <c r="BG73" s="62">
        <f t="shared" si="21"/>
        <v>3.8111796386900001E-2</v>
      </c>
      <c r="BH73" s="62">
        <f t="shared" si="21"/>
        <v>0</v>
      </c>
      <c r="BI73" s="62">
        <f t="shared" si="21"/>
        <v>0</v>
      </c>
      <c r="BJ73" s="62">
        <f t="shared" si="21"/>
        <v>0.1047212519676</v>
      </c>
      <c r="BK73" s="64">
        <f>SUM(BK72)</f>
        <v>40.827497625031675</v>
      </c>
    </row>
    <row r="74" spans="1:63" x14ac:dyDescent="0.2">
      <c r="A74" s="4"/>
      <c r="B74" s="17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5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75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>
        <f>BK75-BK74</f>
        <v>0</v>
      </c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51"/>
  <sheetViews>
    <sheetView topLeftCell="A4" workbookViewId="0">
      <selection activeCell="B4" sqref="B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6384" width="9.140625" style="46"/>
  </cols>
  <sheetData>
    <row r="1" spans="2:12" hidden="1" x14ac:dyDescent="0.2"/>
    <row r="2" spans="2:12" ht="17.25" hidden="1" customHeight="1" x14ac:dyDescent="0.2">
      <c r="B2" s="113" t="s">
        <v>128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2:12" ht="17.25" hidden="1" customHeight="1" x14ac:dyDescent="0.2">
      <c r="B3" s="113" t="s">
        <v>112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0.21140578409579999</v>
      </c>
      <c r="G5" s="50">
        <v>7.9617517740999989E-3</v>
      </c>
      <c r="H5" s="50">
        <v>0</v>
      </c>
      <c r="I5" s="59">
        <v>0</v>
      </c>
      <c r="J5" s="51">
        <v>0</v>
      </c>
      <c r="K5" s="51">
        <f>SUM(D5:J5)</f>
        <v>0.21936753586989999</v>
      </c>
      <c r="L5" s="50">
        <v>9.9689548300000008E-5</v>
      </c>
    </row>
    <row r="6" spans="2:12" x14ac:dyDescent="0.2">
      <c r="B6" s="48">
        <v>2</v>
      </c>
      <c r="C6" s="52" t="s">
        <v>40</v>
      </c>
      <c r="D6" s="50">
        <v>1.0706027731898999</v>
      </c>
      <c r="E6" s="50">
        <v>3.1349029848659011</v>
      </c>
      <c r="F6" s="50">
        <v>28.298957417581807</v>
      </c>
      <c r="G6" s="50">
        <v>1.8333834405048015</v>
      </c>
      <c r="H6" s="50">
        <v>0</v>
      </c>
      <c r="I6" s="59">
        <v>0.62509999999999999</v>
      </c>
      <c r="J6" s="51">
        <v>0</v>
      </c>
      <c r="K6" s="51">
        <f t="shared" ref="K6:K41" si="0">SUM(D6:J6)</f>
        <v>34.962946616142418</v>
      </c>
      <c r="L6" s="50">
        <v>0.38002078886000018</v>
      </c>
    </row>
    <row r="7" spans="2:12" x14ac:dyDescent="0.2">
      <c r="B7" s="48">
        <v>3</v>
      </c>
      <c r="C7" s="49" t="s">
        <v>41</v>
      </c>
      <c r="D7" s="50">
        <v>3.22603387E-4</v>
      </c>
      <c r="E7" s="50">
        <v>8.4085074189999996E-4</v>
      </c>
      <c r="F7" s="50">
        <v>0.56865312044929994</v>
      </c>
      <c r="G7" s="50">
        <v>1.88894968387E-2</v>
      </c>
      <c r="H7" s="50">
        <v>0</v>
      </c>
      <c r="I7" s="59">
        <v>4.4999999999999997E-3</v>
      </c>
      <c r="J7" s="51">
        <v>0</v>
      </c>
      <c r="K7" s="51">
        <f t="shared" si="0"/>
        <v>0.59320607141689985</v>
      </c>
      <c r="L7" s="50">
        <v>7.594423396729999E-2</v>
      </c>
    </row>
    <row r="8" spans="2:12" x14ac:dyDescent="0.2">
      <c r="B8" s="48">
        <v>4</v>
      </c>
      <c r="C8" s="52" t="s">
        <v>42</v>
      </c>
      <c r="D8" s="50">
        <v>7.5583875077393987</v>
      </c>
      <c r="E8" s="50">
        <v>0.49602347283730008</v>
      </c>
      <c r="F8" s="50">
        <v>14.948521649525127</v>
      </c>
      <c r="G8" s="50">
        <v>2.7105732053185996</v>
      </c>
      <c r="H8" s="50">
        <v>0</v>
      </c>
      <c r="I8" s="59">
        <v>0.24</v>
      </c>
      <c r="J8" s="51">
        <v>0</v>
      </c>
      <c r="K8" s="51">
        <f t="shared" si="0"/>
        <v>25.953505835420422</v>
      </c>
      <c r="L8" s="50">
        <v>0.49778470111920009</v>
      </c>
    </row>
    <row r="9" spans="2:12" x14ac:dyDescent="0.2">
      <c r="B9" s="48">
        <v>5</v>
      </c>
      <c r="C9" s="52" t="s">
        <v>43</v>
      </c>
      <c r="D9" s="50">
        <v>0.79487536367330003</v>
      </c>
      <c r="E9" s="50">
        <v>1.3221820613832993</v>
      </c>
      <c r="F9" s="50">
        <v>43.651556157629841</v>
      </c>
      <c r="G9" s="50">
        <v>5.7223623228441021</v>
      </c>
      <c r="H9" s="50">
        <v>0</v>
      </c>
      <c r="I9" s="59">
        <v>1.2813000000000001</v>
      </c>
      <c r="J9" s="51">
        <v>0</v>
      </c>
      <c r="K9" s="51">
        <f t="shared" si="0"/>
        <v>52.772275905530549</v>
      </c>
      <c r="L9" s="50">
        <v>0.80685306637059995</v>
      </c>
    </row>
    <row r="10" spans="2:12" x14ac:dyDescent="0.2">
      <c r="B10" s="48">
        <v>6</v>
      </c>
      <c r="C10" s="52" t="s">
        <v>44</v>
      </c>
      <c r="D10" s="50">
        <v>0.45902991822520001</v>
      </c>
      <c r="E10" s="50">
        <v>1.8310938698370001</v>
      </c>
      <c r="F10" s="50">
        <v>16.475163706897607</v>
      </c>
      <c r="G10" s="50">
        <v>1.6978815623845001</v>
      </c>
      <c r="H10" s="50">
        <v>0</v>
      </c>
      <c r="I10" s="59">
        <v>0.2046</v>
      </c>
      <c r="J10" s="51">
        <v>0</v>
      </c>
      <c r="K10" s="51">
        <f t="shared" si="0"/>
        <v>20.667769057344305</v>
      </c>
      <c r="L10" s="50">
        <v>0.32310831738330004</v>
      </c>
    </row>
    <row r="11" spans="2:12" x14ac:dyDescent="0.2">
      <c r="B11" s="48">
        <v>7</v>
      </c>
      <c r="C11" s="52" t="s">
        <v>45</v>
      </c>
      <c r="D11" s="50">
        <v>52.029471645994896</v>
      </c>
      <c r="E11" s="50">
        <v>9.7920884199922966</v>
      </c>
      <c r="F11" s="50">
        <v>35.979418239025819</v>
      </c>
      <c r="G11" s="50">
        <v>6.2475130328147017</v>
      </c>
      <c r="H11" s="50">
        <v>0</v>
      </c>
      <c r="I11" s="59">
        <v>0</v>
      </c>
      <c r="J11" s="51">
        <v>0</v>
      </c>
      <c r="K11" s="51">
        <f t="shared" si="0"/>
        <v>104.04849133782773</v>
      </c>
      <c r="L11" s="50">
        <v>0.46408257337680009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0.1039308416124</v>
      </c>
      <c r="E14" s="50">
        <v>0.3562723017412</v>
      </c>
      <c r="F14" s="50">
        <v>9.8943564652208007</v>
      </c>
      <c r="G14" s="50">
        <v>1.4118200691580001</v>
      </c>
      <c r="H14" s="50">
        <v>0</v>
      </c>
      <c r="I14" s="59">
        <v>0.12139999999999999</v>
      </c>
      <c r="J14" s="51">
        <v>0</v>
      </c>
      <c r="K14" s="51">
        <f t="shared" si="0"/>
        <v>11.887779677732402</v>
      </c>
      <c r="L14" s="50">
        <v>0.39620607396369995</v>
      </c>
    </row>
    <row r="15" spans="2:12" x14ac:dyDescent="0.2">
      <c r="B15" s="48">
        <v>11</v>
      </c>
      <c r="C15" s="52" t="s">
        <v>49</v>
      </c>
      <c r="D15" s="50">
        <v>175.63535158914894</v>
      </c>
      <c r="E15" s="50">
        <v>70.712665210978841</v>
      </c>
      <c r="F15" s="50">
        <v>97.666504681662374</v>
      </c>
      <c r="G15" s="50">
        <v>11.693312591049667</v>
      </c>
      <c r="H15" s="50">
        <v>0</v>
      </c>
      <c r="I15" s="59">
        <v>1.1572</v>
      </c>
      <c r="J15" s="51">
        <v>0</v>
      </c>
      <c r="K15" s="51">
        <f t="shared" si="0"/>
        <v>356.86503407283982</v>
      </c>
      <c r="L15" s="50">
        <v>2.074035573036304</v>
      </c>
    </row>
    <row r="16" spans="2:12" x14ac:dyDescent="0.2">
      <c r="B16" s="48">
        <v>12</v>
      </c>
      <c r="C16" s="52" t="s">
        <v>50</v>
      </c>
      <c r="D16" s="50">
        <v>44.113059293444508</v>
      </c>
      <c r="E16" s="50">
        <v>9.7123471808666011</v>
      </c>
      <c r="F16" s="50">
        <v>44.727987262083452</v>
      </c>
      <c r="G16" s="50">
        <v>3.5888498585647</v>
      </c>
      <c r="H16" s="50">
        <v>0</v>
      </c>
      <c r="I16" s="59">
        <v>0.66120000000000001</v>
      </c>
      <c r="J16" s="51">
        <v>0</v>
      </c>
      <c r="K16" s="51">
        <f t="shared" si="0"/>
        <v>102.80344359495925</v>
      </c>
      <c r="L16" s="50">
        <v>1.2576281317003823</v>
      </c>
    </row>
    <row r="17" spans="2:12" x14ac:dyDescent="0.2">
      <c r="B17" s="48">
        <v>13</v>
      </c>
      <c r="C17" s="52" t="s">
        <v>51</v>
      </c>
      <c r="D17" s="50">
        <v>0.32113339403060009</v>
      </c>
      <c r="E17" s="50">
        <v>0.29040926199900002</v>
      </c>
      <c r="F17" s="50">
        <v>17.985996021941411</v>
      </c>
      <c r="G17" s="50">
        <v>0.9898834731912004</v>
      </c>
      <c r="H17" s="50">
        <v>0</v>
      </c>
      <c r="I17" s="59">
        <v>6.1899999999999997E-2</v>
      </c>
      <c r="J17" s="51">
        <v>0</v>
      </c>
      <c r="K17" s="51">
        <f t="shared" si="0"/>
        <v>19.64932215116221</v>
      </c>
      <c r="L17" s="50">
        <v>0.3508273279293001</v>
      </c>
    </row>
    <row r="18" spans="2:12" x14ac:dyDescent="0.2">
      <c r="B18" s="48">
        <v>14</v>
      </c>
      <c r="C18" s="52" t="s">
        <v>52</v>
      </c>
      <c r="D18" s="50">
        <v>8.9338519321999987E-2</v>
      </c>
      <c r="E18" s="50">
        <v>0.3424353090958</v>
      </c>
      <c r="F18" s="50">
        <v>9.8309707739223793</v>
      </c>
      <c r="G18" s="50">
        <v>0.70255862599760011</v>
      </c>
      <c r="H18" s="50">
        <v>0</v>
      </c>
      <c r="I18" s="59">
        <v>1.1599999999999999E-2</v>
      </c>
      <c r="J18" s="51">
        <v>0</v>
      </c>
      <c r="K18" s="51">
        <f t="shared" si="0"/>
        <v>10.976903228337779</v>
      </c>
      <c r="L18" s="50">
        <v>3.38208433532E-2</v>
      </c>
    </row>
    <row r="19" spans="2:12" x14ac:dyDescent="0.2">
      <c r="B19" s="48">
        <v>15</v>
      </c>
      <c r="C19" s="52" t="s">
        <v>53</v>
      </c>
      <c r="D19" s="50">
        <v>0.82780922448110017</v>
      </c>
      <c r="E19" s="50">
        <v>0.43362770944930001</v>
      </c>
      <c r="F19" s="50">
        <v>35.509064884752675</v>
      </c>
      <c r="G19" s="50">
        <v>3.5573459588902034</v>
      </c>
      <c r="H19" s="50">
        <v>0</v>
      </c>
      <c r="I19" s="59">
        <v>2.7799999999999998E-2</v>
      </c>
      <c r="J19" s="51">
        <v>0</v>
      </c>
      <c r="K19" s="51">
        <f t="shared" si="0"/>
        <v>40.355647777573274</v>
      </c>
      <c r="L19" s="50">
        <v>0.41986923347369998</v>
      </c>
    </row>
    <row r="20" spans="2:12" x14ac:dyDescent="0.2">
      <c r="B20" s="48">
        <v>16</v>
      </c>
      <c r="C20" s="52" t="s">
        <v>54</v>
      </c>
      <c r="D20" s="50">
        <v>129.58213189820572</v>
      </c>
      <c r="E20" s="50">
        <v>57.667254872305236</v>
      </c>
      <c r="F20" s="50">
        <v>159.05525057546382</v>
      </c>
      <c r="G20" s="50">
        <v>11.471311935251789</v>
      </c>
      <c r="H20" s="50">
        <v>0</v>
      </c>
      <c r="I20" s="59">
        <v>3.3006000000000002</v>
      </c>
      <c r="J20" s="51">
        <v>0</v>
      </c>
      <c r="K20" s="51">
        <f t="shared" si="0"/>
        <v>361.07654928122656</v>
      </c>
      <c r="L20" s="50">
        <v>2.9190654974800121</v>
      </c>
    </row>
    <row r="21" spans="2:12" x14ac:dyDescent="0.2">
      <c r="B21" s="48">
        <v>17</v>
      </c>
      <c r="C21" s="52" t="s">
        <v>55</v>
      </c>
      <c r="D21" s="50">
        <v>16.5641029974785</v>
      </c>
      <c r="E21" s="50">
        <v>11.761485302642496</v>
      </c>
      <c r="F21" s="50">
        <v>44.059915343602597</v>
      </c>
      <c r="G21" s="50">
        <v>4.4849289633067011</v>
      </c>
      <c r="H21" s="50">
        <v>0</v>
      </c>
      <c r="I21" s="59">
        <v>0.71499999999999997</v>
      </c>
      <c r="J21" s="51">
        <v>0</v>
      </c>
      <c r="K21" s="51">
        <f t="shared" si="0"/>
        <v>77.585432607030299</v>
      </c>
      <c r="L21" s="50">
        <v>0.67549263288719885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7.355583895149401</v>
      </c>
      <c r="E23" s="50">
        <v>16.601920382046909</v>
      </c>
      <c r="F23" s="50">
        <v>94.756737024015948</v>
      </c>
      <c r="G23" s="50">
        <v>12.837175419261898</v>
      </c>
      <c r="H23" s="50">
        <v>0</v>
      </c>
      <c r="I23" s="59">
        <v>1.8553000000000002</v>
      </c>
      <c r="J23" s="51">
        <v>0</v>
      </c>
      <c r="K23" s="51">
        <f t="shared" si="0"/>
        <v>133.40671672047415</v>
      </c>
      <c r="L23" s="50">
        <v>1.0484997226533994</v>
      </c>
    </row>
    <row r="24" spans="2:12" x14ac:dyDescent="0.2">
      <c r="B24" s="48">
        <v>20</v>
      </c>
      <c r="C24" s="52" t="s">
        <v>58</v>
      </c>
      <c r="D24" s="50">
        <v>507.73171892920396</v>
      </c>
      <c r="E24" s="50">
        <v>247.30217615698967</v>
      </c>
      <c r="F24" s="50">
        <v>864.14179756401097</v>
      </c>
      <c r="G24" s="50">
        <v>61.403127442568277</v>
      </c>
      <c r="H24" s="50">
        <v>0</v>
      </c>
      <c r="I24" s="59">
        <v>56.685482668521345</v>
      </c>
      <c r="J24" s="51">
        <v>0</v>
      </c>
      <c r="K24" s="51">
        <f t="shared" si="0"/>
        <v>1737.2643027612944</v>
      </c>
      <c r="L24" s="50">
        <v>12.569657693725215</v>
      </c>
    </row>
    <row r="25" spans="2:12" x14ac:dyDescent="0.2">
      <c r="B25" s="48">
        <v>21</v>
      </c>
      <c r="C25" s="49" t="s">
        <v>59</v>
      </c>
      <c r="D25" s="50">
        <v>1.1239189548199999E-2</v>
      </c>
      <c r="E25" s="50">
        <v>5.2263805159999998E-3</v>
      </c>
      <c r="F25" s="50">
        <v>0.47528717915649993</v>
      </c>
      <c r="G25" s="50">
        <v>6.8586355548300004E-2</v>
      </c>
      <c r="H25" s="50">
        <v>0</v>
      </c>
      <c r="I25" s="59">
        <v>0</v>
      </c>
      <c r="J25" s="51">
        <v>0</v>
      </c>
      <c r="K25" s="51">
        <f t="shared" si="0"/>
        <v>0.56033910476899995</v>
      </c>
      <c r="L25" s="50">
        <v>9.7470767719999997E-4</v>
      </c>
    </row>
    <row r="26" spans="2:12" x14ac:dyDescent="0.2">
      <c r="B26" s="48">
        <v>22</v>
      </c>
      <c r="C26" s="52" t="s">
        <v>60</v>
      </c>
      <c r="D26" s="50">
        <v>0.47100870477399998</v>
      </c>
      <c r="E26" s="50">
        <v>2.4470109709500001E-2</v>
      </c>
      <c r="F26" s="50">
        <v>1.0203241757017993</v>
      </c>
      <c r="G26" s="50">
        <v>6.2161249675999992E-3</v>
      </c>
      <c r="H26" s="50">
        <v>0</v>
      </c>
      <c r="I26" s="59">
        <v>0.36</v>
      </c>
      <c r="J26" s="51">
        <v>0</v>
      </c>
      <c r="K26" s="51">
        <f t="shared" si="0"/>
        <v>1.8820191151528993</v>
      </c>
      <c r="L26" s="50">
        <v>1.25915223544E-2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1.3081419353999999E-3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1.3081419353999999E-3</v>
      </c>
      <c r="L27" s="50">
        <v>3.7359658385999997E-3</v>
      </c>
    </row>
    <row r="28" spans="2:12" x14ac:dyDescent="0.2">
      <c r="B28" s="48">
        <v>24</v>
      </c>
      <c r="C28" s="49" t="s">
        <v>62</v>
      </c>
      <c r="D28" s="50">
        <v>5.2250888580499998E-2</v>
      </c>
      <c r="E28" s="50">
        <v>2.3508860967E-3</v>
      </c>
      <c r="F28" s="50">
        <v>1.8008909743798005</v>
      </c>
      <c r="G28" s="50">
        <v>4.5464013225600002E-2</v>
      </c>
      <c r="H28" s="50">
        <v>0</v>
      </c>
      <c r="I28" s="59">
        <v>0.1532</v>
      </c>
      <c r="J28" s="51">
        <v>0</v>
      </c>
      <c r="K28" s="51">
        <f t="shared" si="0"/>
        <v>2.0541567622826005</v>
      </c>
      <c r="L28" s="50">
        <v>9.8819022559999995E-4</v>
      </c>
    </row>
    <row r="29" spans="2:12" x14ac:dyDescent="0.2">
      <c r="B29" s="48">
        <v>25</v>
      </c>
      <c r="C29" s="52" t="s">
        <v>63</v>
      </c>
      <c r="D29" s="50">
        <v>24.669891524538809</v>
      </c>
      <c r="E29" s="50">
        <v>8.8472972752144976</v>
      </c>
      <c r="F29" s="50">
        <v>132.3372565070008</v>
      </c>
      <c r="G29" s="50">
        <v>13.221488989053103</v>
      </c>
      <c r="H29" s="50">
        <v>0</v>
      </c>
      <c r="I29" s="59">
        <v>3.3274999999999997</v>
      </c>
      <c r="J29" s="51">
        <v>0</v>
      </c>
      <c r="K29" s="51">
        <f t="shared" si="0"/>
        <v>182.40343429580722</v>
      </c>
      <c r="L29" s="50">
        <v>1.9025868741039018</v>
      </c>
    </row>
    <row r="30" spans="2:12" x14ac:dyDescent="0.2">
      <c r="B30" s="48">
        <v>26</v>
      </c>
      <c r="C30" s="52" t="s">
        <v>64</v>
      </c>
      <c r="D30" s="50">
        <v>21.832236173728006</v>
      </c>
      <c r="E30" s="50">
        <v>4.0281365757305974</v>
      </c>
      <c r="F30" s="50">
        <v>33.879564320486701</v>
      </c>
      <c r="G30" s="50">
        <v>4.7885827123283002</v>
      </c>
      <c r="H30" s="50">
        <v>0</v>
      </c>
      <c r="I30" s="59">
        <v>0.68130000000000002</v>
      </c>
      <c r="J30" s="51">
        <v>0</v>
      </c>
      <c r="K30" s="51">
        <f t="shared" si="0"/>
        <v>65.209819782273598</v>
      </c>
      <c r="L30" s="50">
        <v>0.58606421702060019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2.2886586440271</v>
      </c>
      <c r="G31" s="50">
        <v>1.7754902645100001E-2</v>
      </c>
      <c r="H31" s="50">
        <v>0</v>
      </c>
      <c r="I31" s="59">
        <v>1.6497000000000002</v>
      </c>
      <c r="J31" s="51">
        <v>0</v>
      </c>
      <c r="K31" s="51">
        <f t="shared" si="0"/>
        <v>3.9563475726722004</v>
      </c>
      <c r="L31" s="50">
        <v>6.4377730386599996E-2</v>
      </c>
    </row>
    <row r="32" spans="2:12" x14ac:dyDescent="0.2">
      <c r="B32" s="48">
        <v>28</v>
      </c>
      <c r="C32" s="52" t="s">
        <v>65</v>
      </c>
      <c r="D32" s="50">
        <v>5.3839577483699989E-2</v>
      </c>
      <c r="E32" s="50">
        <v>7.2664034548299991E-2</v>
      </c>
      <c r="F32" s="50">
        <v>1.0239658266383</v>
      </c>
      <c r="G32" s="50">
        <v>6.219957696709999E-2</v>
      </c>
      <c r="H32" s="50">
        <v>0</v>
      </c>
      <c r="I32" s="59">
        <v>0</v>
      </c>
      <c r="J32" s="51">
        <v>0</v>
      </c>
      <c r="K32" s="51">
        <f t="shared" si="0"/>
        <v>1.2126690156374</v>
      </c>
      <c r="L32" s="50">
        <v>3.6859896515799996E-2</v>
      </c>
    </row>
    <row r="33" spans="2:15" x14ac:dyDescent="0.2">
      <c r="B33" s="48">
        <v>29</v>
      </c>
      <c r="C33" s="52" t="s">
        <v>66</v>
      </c>
      <c r="D33" s="50">
        <v>5.3146270607709996</v>
      </c>
      <c r="E33" s="50">
        <v>3.0435049614046124</v>
      </c>
      <c r="F33" s="50">
        <v>30.209359856726088</v>
      </c>
      <c r="G33" s="50">
        <v>2.4473013360870479</v>
      </c>
      <c r="H33" s="50">
        <v>0</v>
      </c>
      <c r="I33" s="59">
        <v>0.33729999999999999</v>
      </c>
      <c r="J33" s="51">
        <v>0</v>
      </c>
      <c r="K33" s="51">
        <f t="shared" si="0"/>
        <v>41.352093214988749</v>
      </c>
      <c r="L33" s="50">
        <v>0.97552383979539936</v>
      </c>
    </row>
    <row r="34" spans="2:15" x14ac:dyDescent="0.2">
      <c r="B34" s="48">
        <v>30</v>
      </c>
      <c r="C34" s="52" t="s">
        <v>67</v>
      </c>
      <c r="D34" s="50">
        <v>6.203688907054798</v>
      </c>
      <c r="E34" s="50">
        <v>5.5761447518950966</v>
      </c>
      <c r="F34" s="50">
        <v>55.686802954753695</v>
      </c>
      <c r="G34" s="50">
        <v>5.333636644807207</v>
      </c>
      <c r="H34" s="50">
        <v>0</v>
      </c>
      <c r="I34" s="59">
        <v>1.5217000000000001</v>
      </c>
      <c r="J34" s="51">
        <v>0</v>
      </c>
      <c r="K34" s="51">
        <f t="shared" si="0"/>
        <v>74.321973258510795</v>
      </c>
      <c r="L34" s="50">
        <v>1.2380039663388003</v>
      </c>
    </row>
    <row r="35" spans="2:15" x14ac:dyDescent="0.2">
      <c r="B35" s="48">
        <v>31</v>
      </c>
      <c r="C35" s="49" t="s">
        <v>68</v>
      </c>
      <c r="D35" s="50">
        <v>1.024562903E-4</v>
      </c>
      <c r="E35" s="50">
        <v>0.45752891045139998</v>
      </c>
      <c r="F35" s="50">
        <v>1.5991931275411</v>
      </c>
      <c r="G35" s="50">
        <v>0.17130321048299998</v>
      </c>
      <c r="H35" s="50">
        <v>0</v>
      </c>
      <c r="I35" s="59">
        <v>0</v>
      </c>
      <c r="J35" s="51">
        <v>0</v>
      </c>
      <c r="K35" s="51">
        <f t="shared" si="0"/>
        <v>2.2281277047657997</v>
      </c>
      <c r="L35" s="50">
        <v>7.4956592483000004E-2</v>
      </c>
    </row>
    <row r="36" spans="2:15" x14ac:dyDescent="0.2">
      <c r="B36" s="48">
        <v>32</v>
      </c>
      <c r="C36" s="52" t="s">
        <v>69</v>
      </c>
      <c r="D36" s="50">
        <v>9.7009077618879012</v>
      </c>
      <c r="E36" s="50">
        <v>25.713437352376392</v>
      </c>
      <c r="F36" s="50">
        <v>84.436284933571528</v>
      </c>
      <c r="G36" s="50">
        <v>10.642945950345387</v>
      </c>
      <c r="H36" s="50">
        <v>0</v>
      </c>
      <c r="I36" s="59">
        <v>3.0301999999999998</v>
      </c>
      <c r="J36" s="51">
        <v>0</v>
      </c>
      <c r="K36" s="51">
        <f t="shared" si="0"/>
        <v>133.52377599818121</v>
      </c>
      <c r="L36" s="50">
        <v>3.2371284859105227</v>
      </c>
    </row>
    <row r="37" spans="2:15" x14ac:dyDescent="0.2">
      <c r="B37" s="48">
        <v>33</v>
      </c>
      <c r="C37" s="52" t="s">
        <v>113</v>
      </c>
      <c r="D37" s="50">
        <v>53.793606526930759</v>
      </c>
      <c r="E37" s="50">
        <v>38.283870457875139</v>
      </c>
      <c r="F37" s="50">
        <v>109.76843430559478</v>
      </c>
      <c r="G37" s="50">
        <v>8.1914295890614053</v>
      </c>
      <c r="H37" s="50">
        <v>0</v>
      </c>
      <c r="I37" s="59">
        <v>0.99359999999999993</v>
      </c>
      <c r="J37" s="51">
        <v>0</v>
      </c>
      <c r="K37" s="51">
        <f t="shared" si="0"/>
        <v>211.03094087946209</v>
      </c>
      <c r="L37" s="50">
        <v>2.6474251558676105</v>
      </c>
    </row>
    <row r="38" spans="2:15" x14ac:dyDescent="0.2">
      <c r="B38" s="48">
        <v>34</v>
      </c>
      <c r="C38" s="52" t="s">
        <v>70</v>
      </c>
      <c r="D38" s="50">
        <v>0.57559700683750004</v>
      </c>
      <c r="E38" s="50">
        <v>0.23129168967639996</v>
      </c>
      <c r="F38" s="50">
        <v>6.1924768093934954</v>
      </c>
      <c r="G38" s="50">
        <v>1.0277251621914003</v>
      </c>
      <c r="H38" s="50">
        <v>0</v>
      </c>
      <c r="I38" s="59">
        <v>5.8400000000000001E-2</v>
      </c>
      <c r="J38" s="51">
        <v>0</v>
      </c>
      <c r="K38" s="51">
        <f t="shared" si="0"/>
        <v>8.0854906680987959</v>
      </c>
      <c r="L38" s="50">
        <v>1.2842105451200002E-2</v>
      </c>
    </row>
    <row r="39" spans="2:15" x14ac:dyDescent="0.2">
      <c r="B39" s="48">
        <v>35</v>
      </c>
      <c r="C39" s="52" t="s">
        <v>71</v>
      </c>
      <c r="D39" s="50">
        <v>28.603833510045021</v>
      </c>
      <c r="E39" s="50">
        <v>21.899591338457405</v>
      </c>
      <c r="F39" s="50">
        <v>188.56944303845549</v>
      </c>
      <c r="G39" s="50">
        <v>19.813850760270817</v>
      </c>
      <c r="H39" s="50">
        <v>0</v>
      </c>
      <c r="I39" s="59">
        <v>1.984</v>
      </c>
      <c r="J39" s="51">
        <v>0</v>
      </c>
      <c r="K39" s="51">
        <f t="shared" si="0"/>
        <v>260.87071864722873</v>
      </c>
      <c r="L39" s="50">
        <v>1.9981260872787019</v>
      </c>
    </row>
    <row r="40" spans="2:15" x14ac:dyDescent="0.2">
      <c r="B40" s="48">
        <v>36</v>
      </c>
      <c r="C40" s="52" t="s">
        <v>72</v>
      </c>
      <c r="D40" s="50">
        <v>1.6264434921280999</v>
      </c>
      <c r="E40" s="50">
        <v>1.3602243887074001</v>
      </c>
      <c r="F40" s="50">
        <v>10.986785946615511</v>
      </c>
      <c r="G40" s="50">
        <v>0.93124142777109997</v>
      </c>
      <c r="H40" s="50">
        <v>0</v>
      </c>
      <c r="I40" s="59">
        <v>0</v>
      </c>
      <c r="J40" s="51">
        <v>0</v>
      </c>
      <c r="K40" s="51">
        <f t="shared" si="0"/>
        <v>14.90469525522211</v>
      </c>
      <c r="L40" s="50">
        <v>0.35295587483299973</v>
      </c>
    </row>
    <row r="41" spans="2:15" x14ac:dyDescent="0.2">
      <c r="B41" s="48">
        <v>37</v>
      </c>
      <c r="C41" s="52" t="s">
        <v>73</v>
      </c>
      <c r="D41" s="50">
        <v>24.999207976017992</v>
      </c>
      <c r="E41" s="50">
        <v>16.00718551604799</v>
      </c>
      <c r="F41" s="50">
        <v>130.2649962192871</v>
      </c>
      <c r="G41" s="50">
        <v>15.365280749657668</v>
      </c>
      <c r="H41" s="50">
        <v>0</v>
      </c>
      <c r="I41" s="59">
        <v>5.5093000000000005</v>
      </c>
      <c r="J41" s="51">
        <v>0</v>
      </c>
      <c r="K41" s="51">
        <f t="shared" si="0"/>
        <v>192.14597046101076</v>
      </c>
      <c r="L41" s="50">
        <v>3.3893603121229079</v>
      </c>
    </row>
    <row r="42" spans="2:15" s="56" customFormat="1" ht="15" x14ac:dyDescent="0.2">
      <c r="B42" s="47" t="s">
        <v>11</v>
      </c>
      <c r="C42" s="53"/>
      <c r="D42" s="54">
        <f>SUM(D5:D41)</f>
        <v>1122.1455651769036</v>
      </c>
      <c r="E42" s="54">
        <f t="shared" ref="E42:G42" si="1">SUM(E5:E41)</f>
        <v>557.31064997648014</v>
      </c>
      <c r="F42" s="54">
        <f t="shared" si="1"/>
        <v>2308.3032896331465</v>
      </c>
      <c r="G42" s="54">
        <f t="shared" si="1"/>
        <v>212.51388665512962</v>
      </c>
      <c r="H42" s="55">
        <f t="shared" ref="H42:L42" si="2">SUM(H5:H41)</f>
        <v>0</v>
      </c>
      <c r="I42" s="55">
        <f t="shared" si="2"/>
        <v>86.559182668521316</v>
      </c>
      <c r="J42" s="55">
        <f t="shared" si="2"/>
        <v>0</v>
      </c>
      <c r="K42" s="55">
        <f t="shared" si="2"/>
        <v>4286.8325741101817</v>
      </c>
      <c r="L42" s="55">
        <f t="shared" si="2"/>
        <v>40.827497625031761</v>
      </c>
      <c r="M42" s="60"/>
      <c r="O42" s="60"/>
    </row>
    <row r="43" spans="2:15" x14ac:dyDescent="0.2">
      <c r="B43" s="46" t="s">
        <v>89</v>
      </c>
      <c r="I43" s="57"/>
      <c r="K43" s="58"/>
      <c r="L43" s="76"/>
    </row>
    <row r="44" spans="2:15" x14ac:dyDescent="0.2">
      <c r="D44" s="57"/>
      <c r="E44" s="57"/>
      <c r="I44" s="57"/>
      <c r="K44" s="57"/>
      <c r="L44" s="57"/>
      <c r="M44" s="58"/>
    </row>
    <row r="45" spans="2:15" s="57" customFormat="1" x14ac:dyDescent="0.2"/>
    <row r="46" spans="2:15" s="57" customFormat="1" x14ac:dyDescent="0.2"/>
    <row r="47" spans="2:15" s="57" customFormat="1" x14ac:dyDescent="0.2"/>
    <row r="48" spans="2:15" x14ac:dyDescent="0.2">
      <c r="I48" s="57"/>
    </row>
    <row r="49" spans="9:12" x14ac:dyDescent="0.2">
      <c r="I49" s="57"/>
    </row>
    <row r="50" spans="9:12" x14ac:dyDescent="0.2">
      <c r="L50" s="58"/>
    </row>
    <row r="51" spans="9:12" x14ac:dyDescent="0.2">
      <c r="L51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2021-06-10T05:30:22Z</dcterms:modified>
</cp:coreProperties>
</file>